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0605"/>
  </bookViews>
  <sheets>
    <sheet name="План на 2022г" sheetId="3" r:id="rId1"/>
    <sheet name="отчет 2021г Культ 2в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  <c r="G12" i="3"/>
  <c r="G17" i="3" s="1"/>
  <c r="F12" i="3"/>
  <c r="F17" i="3" s="1"/>
  <c r="H12" i="3" l="1"/>
  <c r="H17" i="3" s="1"/>
  <c r="D26" i="4"/>
  <c r="D21" i="4" l="1"/>
  <c r="D29" i="4" s="1"/>
  <c r="D57" i="4"/>
  <c r="D56" i="4"/>
  <c r="D16" i="4"/>
  <c r="D32" i="4" l="1"/>
  <c r="D30" i="4" s="1"/>
  <c r="C17" i="3" l="1"/>
</calcChain>
</file>

<file path=xl/sharedStrings.xml><?xml version="1.0" encoding="utf-8"?>
<sst xmlns="http://schemas.openxmlformats.org/spreadsheetml/2006/main" count="170" uniqueCount="133">
  <si>
    <t>ОБЩЕСТВО С ОГРАНИЧЕННОЙ ОТВЕТСТВЕННОСТЬЮ</t>
  </si>
  <si>
    <t>"УК "Сити дом"</t>
  </si>
  <si>
    <t>№</t>
  </si>
  <si>
    <t>Наименование параметра</t>
  </si>
  <si>
    <t>Ед.изм.</t>
  </si>
  <si>
    <t>Значение</t>
  </si>
  <si>
    <t>п/п</t>
  </si>
  <si>
    <t>Дата отчетного периода</t>
  </si>
  <si>
    <t>-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</si>
  <si>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</si>
  <si>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</si>
  <si>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</si>
  <si>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Переходящие остатки денежных средств (на начало периода):</t>
  </si>
  <si>
    <t>руб.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</si>
  <si>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</si>
  <si>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</si>
  <si>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</si>
  <si>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</si>
  <si>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</si>
  <si>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</si>
  <si>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</si>
  <si>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</si>
  <si>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</si>
  <si>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</si>
  <si>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</si>
  <si>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</si>
  <si>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</si>
  <si>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</si>
  <si>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</si>
  <si>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</si>
  <si>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Выполненные работы (оказанные услуги) по содержанию общего имущества и текущему ремонту</t>
  </si>
  <si>
    <t>в отчетном периоде:</t>
  </si>
  <si>
    <t xml:space="preserve">Содержание конструктивных элеменов зданий и обслуживание 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</si>
  <si>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</si>
  <si>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</si>
  <si>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>ежедневно</t>
  </si>
  <si>
    <t>Санитарное обслуживание домовладений (уборка придомовой территории)</t>
  </si>
  <si>
    <t>ежедневно, кроме выходных и праздничных дней</t>
  </si>
  <si>
    <t>Уборка мест общего пользования</t>
  </si>
  <si>
    <t>по графику</t>
  </si>
  <si>
    <t>Дератизация и дезинсекция по уничтожению грызунов и насекомых</t>
  </si>
  <si>
    <t>ежемесячно</t>
  </si>
  <si>
    <t>Обслуживание дымоходов и вентиляционных шахт</t>
  </si>
  <si>
    <t xml:space="preserve">Обслуживание общедомовых приборов учета </t>
  </si>
  <si>
    <t>Услуги по управлению по ст. Содержание жилья</t>
  </si>
  <si>
    <t>Услуги по управлению по ст. Текущий ремонт</t>
  </si>
  <si>
    <t xml:space="preserve">ХВС в целях содержания общего имущества дома </t>
  </si>
  <si>
    <t>Водоотведение в целях содержания  общего имущества дома</t>
  </si>
  <si>
    <t>руб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</si>
  <si>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</si>
  <si>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</si>
  <si>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</si>
  <si>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</si>
  <si>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</si>
  <si>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шт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</si>
  <si>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</si>
  <si>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</si>
  <si>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</si>
  <si>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</si>
  <si>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ИТОГО</t>
  </si>
  <si>
    <t xml:space="preserve">Уборка снега с  территории механизированным способом </t>
  </si>
  <si>
    <t xml:space="preserve">Уборка  снега с территории механизированным способом </t>
  </si>
  <si>
    <t>Очистка кровли от снега</t>
  </si>
  <si>
    <t>Замена монометров и термометра в тепловом узле дома</t>
  </si>
  <si>
    <t>3.1.</t>
  </si>
  <si>
    <t>3.2.</t>
  </si>
  <si>
    <t>4.1.</t>
  </si>
  <si>
    <t>4.2.</t>
  </si>
  <si>
    <t>4.3.</t>
  </si>
  <si>
    <t>5.</t>
  </si>
  <si>
    <t>5.1.</t>
  </si>
  <si>
    <t>5.2.</t>
  </si>
  <si>
    <t>5.3.</t>
  </si>
  <si>
    <t>5.4.</t>
  </si>
  <si>
    <t>5.5.</t>
  </si>
  <si>
    <t>6.</t>
  </si>
  <si>
    <t>7.</t>
  </si>
  <si>
    <t>7.1.</t>
  </si>
  <si>
    <t>15.1.</t>
  </si>
  <si>
    <t>15.4.</t>
  </si>
  <si>
    <t>15.2.</t>
  </si>
  <si>
    <t>15.3.</t>
  </si>
  <si>
    <t>15.5.</t>
  </si>
  <si>
    <t>15.6.</t>
  </si>
  <si>
    <t>ИТОГО ТЕКУЩИЙ РЕМОНТ</t>
  </si>
  <si>
    <t>Наименование работ</t>
  </si>
  <si>
    <t>Объем</t>
  </si>
  <si>
    <t>Предварительная стоимость</t>
  </si>
  <si>
    <t>Сроки выполнения работ</t>
  </si>
  <si>
    <t>Начисления по текущему ремонту за год</t>
  </si>
  <si>
    <t>Мехнизированная уборка территории от снега</t>
  </si>
  <si>
    <t>Очистка кровли от снега и наледи</t>
  </si>
  <si>
    <t>Замена лежанки ХВС</t>
  </si>
  <si>
    <t>Аварийные работы по ремонту инженерного оборудования и конструктивных элементов</t>
  </si>
  <si>
    <t>январь
февраль
март</t>
  </si>
  <si>
    <t>февраль
март</t>
  </si>
  <si>
    <t>май</t>
  </si>
  <si>
    <t>68 пм</t>
  </si>
  <si>
    <t>Работы будут выполнены в полном объеме при условии собираемости средств жителями 95%</t>
  </si>
  <si>
    <t>Согласовано</t>
  </si>
  <si>
    <t>Утверждаю</t>
  </si>
  <si>
    <t>"_____"______________________</t>
  </si>
  <si>
    <t>___________________________</t>
  </si>
  <si>
    <t>Директор ООО "УК Сити Дом"</t>
  </si>
  <si>
    <t>___________________</t>
  </si>
  <si>
    <t>ПРОЕКТ ПЛАНА</t>
  </si>
  <si>
    <t>ТЕКУЩЕГО РЕМОНТА НА 2022Г В МНОГОКВАРТИРНОМ ДОМЕ</t>
  </si>
  <si>
    <t>ул. Культуры,2в</t>
  </si>
  <si>
    <t>Замена доводчика</t>
  </si>
  <si>
    <t>Замена ламп накаливания  в МОП</t>
  </si>
  <si>
    <t>Ремонт кровли, утепление фановой трубы</t>
  </si>
  <si>
    <t>Ремонт металических желобов</t>
  </si>
  <si>
    <t>15.7.</t>
  </si>
  <si>
    <t>15.8.</t>
  </si>
  <si>
    <t>4.4.</t>
  </si>
  <si>
    <t xml:space="preserve">    -    за комунальные ресурсы на ОДН </t>
  </si>
  <si>
    <t>ТЕКУЩИЙ РЕМОН, всего</t>
  </si>
  <si>
    <t>16.</t>
  </si>
  <si>
    <t>17.</t>
  </si>
  <si>
    <t>3.</t>
  </si>
  <si>
    <t>1.</t>
  </si>
  <si>
    <t>2.</t>
  </si>
  <si>
    <t>Исполнитель:  ООО "Дезцентр Пермь"ИНН:  5904055845</t>
  </si>
  <si>
    <t xml:space="preserve">                Отчет об исполнении договора управления  за 2021год.</t>
  </si>
  <si>
    <t xml:space="preserve">         в т.ч. по статье текущий ремонт</t>
  </si>
  <si>
    <t xml:space="preserve">          в т.ч.ч ПАО "Ростелеком"</t>
  </si>
  <si>
    <t>Общия площадь жилых помещений кв.м</t>
  </si>
  <si>
    <t>Стоимость услуг по текущему ремонту общего иущества дома  руб/кв.м</t>
  </si>
  <si>
    <t>"_____"__________2022 г.</t>
  </si>
  <si>
    <t>Переходящие остатки по текущему ремонту предыдущих периодов</t>
  </si>
  <si>
    <t>Денежные средства по текущему ремонту с учетом переходящих остатков предыдущих периодов</t>
  </si>
  <si>
    <t>Собираемость средств 
 95%</t>
  </si>
  <si>
    <t>ул. КУЛЬТУРЫ  д. 2В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</si>
</sst>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90">
    <xf numFmtId="0" fontId="0" fillId="0" borderId="0" xfId="0"/>
    <xf numFmtId="0" fontId="4" fillId="0" borderId="6" xfId="1" applyFont="1" applyBorder="1" applyAlignment="1">
      <alignment horizontal="center" vertical="center" wrapText="1"/>
    </xf>
    <xf numFmtId="4" fontId="4" fillId="0" borderId="6" xfId="1" applyNumberFormat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4" fontId="4" fillId="0" borderId="7" xfId="1" applyNumberFormat="1" applyFont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vertical="center" wrapText="1"/>
    </xf>
    <xf numFmtId="4" fontId="4" fillId="0" borderId="8" xfId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0" fontId="5" fillId="0" borderId="8" xfId="1" applyFont="1" applyFill="1" applyBorder="1" applyAlignment="1">
      <alignment vertical="center" wrapText="1"/>
    </xf>
    <xf numFmtId="4" fontId="5" fillId="0" borderId="8" xfId="1" applyNumberFormat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vertical="center" wrapText="1"/>
    </xf>
    <xf numFmtId="4" fontId="5" fillId="2" borderId="8" xfId="1" applyNumberFormat="1" applyFont="1" applyFill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3" fontId="4" fillId="0" borderId="8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" fontId="4" fillId="0" borderId="8" xfId="1" applyNumberFormat="1" applyFont="1" applyFill="1" applyBorder="1" applyAlignment="1">
      <alignment horizontal="center" vertical="center" wrapText="1"/>
    </xf>
    <xf numFmtId="0" fontId="4" fillId="0" borderId="8" xfId="2" applyFont="1" applyBorder="1" applyAlignment="1">
      <alignment vertical="center" wrapText="1"/>
    </xf>
    <xf numFmtId="0" fontId="4" fillId="0" borderId="8" xfId="1" applyFont="1" applyBorder="1" applyAlignment="1">
      <alignment horizontal="center" vertical="center" wrapText="1"/>
    </xf>
    <xf numFmtId="4" fontId="4" fillId="0" borderId="8" xfId="2" applyNumberFormat="1" applyFont="1" applyBorder="1" applyAlignment="1">
      <alignment horizontal="center" vertical="center" wrapText="1"/>
    </xf>
    <xf numFmtId="4" fontId="4" fillId="0" borderId="8" xfId="2" applyNumberFormat="1" applyFont="1" applyFill="1" applyBorder="1" applyAlignment="1">
      <alignment vertical="center" wrapText="1"/>
    </xf>
    <xf numFmtId="0" fontId="5" fillId="0" borderId="8" xfId="2" applyFont="1" applyBorder="1" applyAlignment="1">
      <alignment vertical="center" wrapText="1"/>
    </xf>
    <xf numFmtId="4" fontId="5" fillId="0" borderId="8" xfId="2" applyNumberFormat="1" applyFont="1" applyBorder="1" applyAlignment="1">
      <alignment horizontal="center" vertical="center" wrapText="1"/>
    </xf>
    <xf numFmtId="4" fontId="4" fillId="3" borderId="8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/>
    <xf numFmtId="14" fontId="4" fillId="0" borderId="8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4" fontId="11" fillId="3" borderId="8" xfId="0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left" vertical="center" wrapText="1"/>
    </xf>
    <xf numFmtId="4" fontId="0" fillId="0" borderId="0" xfId="0" applyNumberFormat="1"/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4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0" fontId="12" fillId="0" borderId="1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4" fontId="12" fillId="0" borderId="1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21" xfId="0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/>
    <xf numFmtId="0" fontId="0" fillId="0" borderId="0" xfId="0" applyAlignment="1">
      <alignment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12" fillId="0" borderId="23" xfId="0" applyNumberFormat="1" applyFont="1" applyBorder="1" applyAlignment="1">
      <alignment horizontal="center" vertical="center" wrapText="1"/>
    </xf>
    <xf numFmtId="4" fontId="12" fillId="0" borderId="20" xfId="0" applyNumberFormat="1" applyFont="1" applyBorder="1" applyAlignment="1">
      <alignment horizontal="center" vertical="center" wrapText="1"/>
    </xf>
    <xf numFmtId="2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364"/>
  <sheetViews>
    <sheetView tabSelected="1" workbookViewId="0">
      <selection activeCell="A7" sqref="A7:H7"/>
    </sheetView>
  </sheetViews>
  <sheetFormatPr defaultRowHeight="15" x14ac:dyDescent="0.25"/>
  <cols>
    <col min="1" max="1" width="30.28515625" customWidth="1"/>
    <col min="2" max="2" width="9.140625" customWidth="1"/>
    <col min="3" max="3" width="18.140625" customWidth="1"/>
    <col min="4" max="4" width="13.85546875" customWidth="1"/>
    <col min="5" max="5" width="17" customWidth="1"/>
    <col min="6" max="6" width="14.42578125" customWidth="1"/>
    <col min="7" max="7" width="20.28515625" customWidth="1"/>
    <col min="8" max="8" width="15.85546875" customWidth="1"/>
  </cols>
  <sheetData>
    <row r="1" spans="1:28" ht="18.75" x14ac:dyDescent="0.3">
      <c r="A1" s="30" t="s">
        <v>99</v>
      </c>
      <c r="B1" s="30"/>
      <c r="C1" s="30"/>
      <c r="D1" s="30"/>
      <c r="E1" s="30"/>
      <c r="F1" s="30" t="s">
        <v>100</v>
      </c>
      <c r="G1" s="30"/>
      <c r="H1" s="30"/>
      <c r="I1" s="30"/>
    </row>
    <row r="2" spans="1:28" ht="15.75" x14ac:dyDescent="0.25">
      <c r="A2" s="50" t="s">
        <v>101</v>
      </c>
      <c r="B2" s="50"/>
      <c r="C2" s="50"/>
      <c r="D2" s="50"/>
      <c r="E2" s="50"/>
      <c r="F2" s="50" t="s">
        <v>103</v>
      </c>
      <c r="G2" s="50"/>
      <c r="H2" s="50"/>
      <c r="I2" s="50"/>
    </row>
    <row r="3" spans="1:28" ht="15.75" x14ac:dyDescent="0.25">
      <c r="A3" s="50" t="s">
        <v>102</v>
      </c>
      <c r="B3" s="50"/>
      <c r="C3" s="50"/>
      <c r="D3" s="50"/>
      <c r="E3" s="50"/>
      <c r="F3" s="57" t="s">
        <v>104</v>
      </c>
      <c r="G3" s="57"/>
      <c r="H3" s="57"/>
      <c r="I3" s="57"/>
    </row>
    <row r="4" spans="1:28" ht="15.75" x14ac:dyDescent="0.25">
      <c r="A4" s="49"/>
      <c r="B4" s="49"/>
      <c r="C4" s="49"/>
      <c r="D4" s="49"/>
      <c r="E4" s="49"/>
      <c r="F4" s="67" t="s">
        <v>128</v>
      </c>
      <c r="G4" s="68"/>
      <c r="H4" s="67"/>
      <c r="I4" s="68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15.75" customHeight="1" x14ac:dyDescent="0.25">
      <c r="A5" s="69" t="s">
        <v>105</v>
      </c>
      <c r="B5" s="68"/>
      <c r="C5" s="68"/>
      <c r="D5" s="68"/>
      <c r="E5" s="68"/>
      <c r="F5" s="68"/>
      <c r="G5" s="68"/>
      <c r="H5" s="68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ht="15.75" customHeight="1" x14ac:dyDescent="0.25">
      <c r="A6" s="69" t="s">
        <v>106</v>
      </c>
      <c r="B6" s="68"/>
      <c r="C6" s="68"/>
      <c r="D6" s="68"/>
      <c r="E6" s="68"/>
      <c r="F6" s="68"/>
      <c r="G6" s="68"/>
      <c r="H6" s="6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15.75" customHeight="1" x14ac:dyDescent="0.25">
      <c r="A7" s="69" t="s">
        <v>132</v>
      </c>
      <c r="B7" s="68"/>
      <c r="C7" s="68"/>
      <c r="D7" s="68"/>
      <c r="E7" s="68"/>
      <c r="F7" s="68"/>
      <c r="G7" s="68"/>
      <c r="H7" s="68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ht="15.75" customHeight="1" x14ac:dyDescent="0.25">
      <c r="A8" s="51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ht="15.75" customHeight="1" x14ac:dyDescent="0.25">
      <c r="A9" s="70" t="s">
        <v>126</v>
      </c>
      <c r="B9" s="71"/>
      <c r="C9" s="71"/>
      <c r="D9" s="71"/>
      <c r="E9" s="71"/>
      <c r="F9" s="61"/>
      <c r="G9" s="61"/>
      <c r="H9" s="61">
        <v>1678.7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28" ht="16.5" thickBot="1" x14ac:dyDescent="0.3">
      <c r="A10" s="72" t="s">
        <v>127</v>
      </c>
      <c r="B10" s="73"/>
      <c r="C10" s="73"/>
      <c r="D10" s="73"/>
      <c r="E10" s="73"/>
      <c r="F10" s="56"/>
      <c r="G10" s="56"/>
      <c r="H10" s="66">
        <v>5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1:28" ht="126" x14ac:dyDescent="0.25">
      <c r="A11" s="37" t="s">
        <v>85</v>
      </c>
      <c r="B11" s="38" t="s">
        <v>86</v>
      </c>
      <c r="C11" s="38" t="s">
        <v>87</v>
      </c>
      <c r="D11" s="38" t="s">
        <v>88</v>
      </c>
      <c r="E11" s="38" t="s">
        <v>129</v>
      </c>
      <c r="F11" s="38" t="s">
        <v>89</v>
      </c>
      <c r="G11" s="53" t="s">
        <v>130</v>
      </c>
      <c r="H11" s="39" t="s">
        <v>131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ht="15.75" x14ac:dyDescent="0.25">
      <c r="A12" s="59"/>
      <c r="B12" s="60"/>
      <c r="C12" s="60"/>
      <c r="D12" s="60"/>
      <c r="E12" s="62">
        <v>-12263.95</v>
      </c>
      <c r="F12" s="62">
        <f>H9*H10*12</f>
        <v>100722</v>
      </c>
      <c r="G12" s="63">
        <f>E12+F12</f>
        <v>88458.05</v>
      </c>
      <c r="H12" s="64">
        <f>F12*95%</f>
        <v>95685.9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</row>
    <row r="13" spans="1:28" ht="47.25" x14ac:dyDescent="0.25">
      <c r="A13" s="40" t="s">
        <v>90</v>
      </c>
      <c r="B13" s="41"/>
      <c r="C13" s="42">
        <v>6500</v>
      </c>
      <c r="D13" s="43" t="s">
        <v>94</v>
      </c>
      <c r="E13" s="43"/>
      <c r="F13" s="42"/>
      <c r="G13" s="54"/>
      <c r="H13" s="44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ht="31.5" x14ac:dyDescent="0.25">
      <c r="A14" s="40" t="s">
        <v>91</v>
      </c>
      <c r="B14" s="41"/>
      <c r="C14" s="42">
        <v>7000</v>
      </c>
      <c r="D14" s="43" t="s">
        <v>95</v>
      </c>
      <c r="E14" s="43"/>
      <c r="F14" s="41"/>
      <c r="G14" s="55"/>
      <c r="H14" s="45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ht="15.75" x14ac:dyDescent="0.25">
      <c r="A15" s="40" t="s">
        <v>92</v>
      </c>
      <c r="B15" s="43" t="s">
        <v>97</v>
      </c>
      <c r="C15" s="42">
        <v>65000</v>
      </c>
      <c r="D15" s="43" t="s">
        <v>96</v>
      </c>
      <c r="E15" s="43"/>
      <c r="F15" s="41"/>
      <c r="G15" s="55"/>
      <c r="H15" s="45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ht="63" x14ac:dyDescent="0.25">
      <c r="A16" s="40" t="s">
        <v>93</v>
      </c>
      <c r="B16" s="41"/>
      <c r="C16" s="42">
        <v>10000</v>
      </c>
      <c r="D16" s="43"/>
      <c r="E16" s="43"/>
      <c r="F16" s="41"/>
      <c r="G16" s="55"/>
      <c r="H16" s="45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ht="16.5" thickBot="1" x14ac:dyDescent="0.3">
      <c r="A17" s="46"/>
      <c r="B17" s="47"/>
      <c r="C17" s="48">
        <f>SUM(C13:C16)</f>
        <v>88500</v>
      </c>
      <c r="D17" s="47"/>
      <c r="E17" s="48">
        <f>E12</f>
        <v>-12263.95</v>
      </c>
      <c r="F17" s="48">
        <f t="shared" ref="F17:H17" si="0">F12</f>
        <v>100722</v>
      </c>
      <c r="G17" s="48">
        <f t="shared" si="0"/>
        <v>88458.05</v>
      </c>
      <c r="H17" s="65">
        <f t="shared" si="0"/>
        <v>95685.9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ht="15.75" x14ac:dyDescent="0.25">
      <c r="A18" s="49"/>
      <c r="B18" s="49"/>
      <c r="C18" s="49"/>
      <c r="D18" s="49"/>
      <c r="E18" s="49"/>
      <c r="F18" s="49"/>
      <c r="G18" s="49"/>
      <c r="H18" s="4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ht="15.75" x14ac:dyDescent="0.25">
      <c r="A19" s="67" t="s">
        <v>98</v>
      </c>
      <c r="B19" s="67"/>
      <c r="C19" s="67"/>
      <c r="D19" s="67"/>
      <c r="E19" s="67"/>
      <c r="F19" s="67"/>
      <c r="G19" s="67"/>
      <c r="H19" s="67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ht="15.75" x14ac:dyDescent="0.25">
      <c r="A20" s="49"/>
      <c r="B20" s="49"/>
      <c r="C20" s="49"/>
      <c r="D20" s="49"/>
      <c r="E20" s="49"/>
      <c r="F20" s="49"/>
      <c r="G20" s="49"/>
      <c r="H20" s="4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ht="18.75" x14ac:dyDescent="0.25">
      <c r="A21" s="29"/>
      <c r="B21" s="29"/>
      <c r="C21" s="29"/>
      <c r="D21" s="29"/>
      <c r="E21" s="32"/>
      <c r="F21" s="29"/>
      <c r="G21" s="32"/>
      <c r="H21" s="2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ht="18.75" x14ac:dyDescent="0.25">
      <c r="A22" s="29"/>
      <c r="B22" s="29"/>
      <c r="C22" s="29"/>
      <c r="D22" s="29"/>
      <c r="E22" s="32"/>
      <c r="F22" s="29"/>
      <c r="G22" s="32"/>
      <c r="H22" s="2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ht="18.75" x14ac:dyDescent="0.25">
      <c r="A23" s="29"/>
      <c r="B23" s="29"/>
      <c r="C23" s="29"/>
      <c r="D23" s="29"/>
      <c r="E23" s="32"/>
      <c r="F23" s="29"/>
      <c r="G23" s="32"/>
      <c r="H23" s="2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ht="18.75" x14ac:dyDescent="0.25">
      <c r="A24" s="29"/>
      <c r="B24" s="29"/>
      <c r="C24" s="29"/>
      <c r="D24" s="29"/>
      <c r="E24" s="32"/>
      <c r="F24" s="29"/>
      <c r="G24" s="32"/>
      <c r="H24" s="2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ht="18.75" x14ac:dyDescent="0.25">
      <c r="A25" s="29"/>
      <c r="B25" s="29"/>
      <c r="C25" s="29"/>
      <c r="D25" s="29"/>
      <c r="E25" s="32"/>
      <c r="F25" s="29"/>
      <c r="G25" s="32"/>
      <c r="H25" s="2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ht="18.75" x14ac:dyDescent="0.25">
      <c r="A26" s="28"/>
      <c r="B26" s="28"/>
      <c r="C26" s="28"/>
      <c r="D26" s="28"/>
      <c r="E26" s="33"/>
      <c r="F26" s="28"/>
      <c r="G26" s="33"/>
      <c r="H26" s="28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ht="18.75" x14ac:dyDescent="0.25">
      <c r="A27" s="28"/>
      <c r="B27" s="28"/>
      <c r="C27" s="28"/>
      <c r="D27" s="28"/>
      <c r="E27" s="33"/>
      <c r="F27" s="28"/>
      <c r="G27" s="33"/>
      <c r="H27" s="28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ht="18.75" x14ac:dyDescent="0.25">
      <c r="A28" s="28"/>
      <c r="B28" s="28"/>
      <c r="C28" s="28"/>
      <c r="D28" s="28"/>
      <c r="E28" s="33"/>
      <c r="F28" s="28"/>
      <c r="G28" s="33"/>
      <c r="H28" s="28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ht="18.75" x14ac:dyDescent="0.25">
      <c r="A29" s="28"/>
      <c r="B29" s="28"/>
      <c r="C29" s="28"/>
      <c r="D29" s="28"/>
      <c r="E29" s="33"/>
      <c r="F29" s="28"/>
      <c r="G29" s="33"/>
      <c r="H29" s="28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ht="18.75" x14ac:dyDescent="0.25">
      <c r="A30" s="28"/>
      <c r="B30" s="28"/>
      <c r="C30" s="28"/>
      <c r="D30" s="28"/>
      <c r="E30" s="33"/>
      <c r="F30" s="28"/>
      <c r="G30" s="33"/>
      <c r="H30" s="28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ht="18.75" x14ac:dyDescent="0.25">
      <c r="A31" s="28"/>
      <c r="B31" s="28"/>
      <c r="C31" s="28"/>
      <c r="D31" s="28"/>
      <c r="E31" s="33"/>
      <c r="F31" s="28"/>
      <c r="G31" s="33"/>
      <c r="H31" s="28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ht="18.75" x14ac:dyDescent="0.25">
      <c r="A32" s="28"/>
      <c r="B32" s="28"/>
      <c r="C32" s="28"/>
      <c r="D32" s="28"/>
      <c r="E32" s="33"/>
      <c r="F32" s="28"/>
      <c r="G32" s="33"/>
      <c r="H32" s="28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 ht="18.75" x14ac:dyDescent="0.25">
      <c r="A33" s="28"/>
      <c r="B33" s="28"/>
      <c r="C33" s="28"/>
      <c r="D33" s="28"/>
      <c r="E33" s="33"/>
      <c r="F33" s="28"/>
      <c r="G33" s="33"/>
      <c r="H33" s="28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ht="18.75" x14ac:dyDescent="0.25">
      <c r="A34" s="28"/>
      <c r="B34" s="28"/>
      <c r="C34" s="28"/>
      <c r="D34" s="28"/>
      <c r="E34" s="33"/>
      <c r="F34" s="28"/>
      <c r="G34" s="33"/>
      <c r="H34" s="28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28" ht="18.75" x14ac:dyDescent="0.25">
      <c r="A35" s="28"/>
      <c r="B35" s="28"/>
      <c r="C35" s="28"/>
      <c r="D35" s="28"/>
      <c r="E35" s="33"/>
      <c r="F35" s="28"/>
      <c r="G35" s="33"/>
      <c r="H35" s="28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ht="18.75" x14ac:dyDescent="0.25">
      <c r="A36" s="28"/>
      <c r="B36" s="28"/>
      <c r="C36" s="28"/>
      <c r="D36" s="28"/>
      <c r="E36" s="33"/>
      <c r="F36" s="28"/>
      <c r="G36" s="33"/>
      <c r="H36" s="28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ht="18.75" x14ac:dyDescent="0.25">
      <c r="A37" s="28"/>
      <c r="B37" s="28"/>
      <c r="C37" s="28"/>
      <c r="D37" s="28"/>
      <c r="E37" s="33"/>
      <c r="F37" s="28"/>
      <c r="G37" s="33"/>
      <c r="H37" s="28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1:28" ht="18.75" x14ac:dyDescent="0.25">
      <c r="A38" s="28"/>
      <c r="B38" s="28"/>
      <c r="C38" s="28"/>
      <c r="D38" s="28"/>
      <c r="E38" s="33"/>
      <c r="F38" s="28"/>
      <c r="G38" s="33"/>
      <c r="H38" s="28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ht="18.75" x14ac:dyDescent="0.25">
      <c r="A39" s="28"/>
      <c r="B39" s="28"/>
      <c r="C39" s="28"/>
      <c r="D39" s="28"/>
      <c r="E39" s="33"/>
      <c r="F39" s="28"/>
      <c r="G39" s="33"/>
      <c r="H39" s="28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28" ht="18.75" x14ac:dyDescent="0.25">
      <c r="A40" s="28"/>
      <c r="B40" s="28"/>
      <c r="C40" s="28"/>
      <c r="D40" s="28"/>
      <c r="E40" s="33"/>
      <c r="F40" s="28"/>
      <c r="G40" s="33"/>
      <c r="H40" s="28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ht="18.75" x14ac:dyDescent="0.25">
      <c r="A41" s="28"/>
      <c r="B41" s="28"/>
      <c r="C41" s="28"/>
      <c r="D41" s="28"/>
      <c r="E41" s="33"/>
      <c r="F41" s="28"/>
      <c r="G41" s="33"/>
      <c r="H41" s="28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8" ht="18.75" x14ac:dyDescent="0.25">
      <c r="A42" s="28"/>
      <c r="B42" s="28"/>
      <c r="C42" s="28"/>
      <c r="D42" s="28"/>
      <c r="E42" s="33"/>
      <c r="F42" s="28"/>
      <c r="G42" s="33"/>
      <c r="H42" s="28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1:28" ht="18.75" x14ac:dyDescent="0.25">
      <c r="A43" s="28"/>
      <c r="B43" s="28"/>
      <c r="C43" s="28"/>
      <c r="D43" s="28"/>
      <c r="E43" s="33"/>
      <c r="F43" s="28"/>
      <c r="G43" s="33"/>
      <c r="H43" s="28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ht="18.75" x14ac:dyDescent="0.25">
      <c r="A44" s="28"/>
      <c r="B44" s="28"/>
      <c r="C44" s="28"/>
      <c r="D44" s="28"/>
      <c r="E44" s="33"/>
      <c r="F44" s="28"/>
      <c r="G44" s="33"/>
      <c r="H44" s="28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ht="18.75" x14ac:dyDescent="0.25">
      <c r="A45" s="28"/>
      <c r="B45" s="28"/>
      <c r="C45" s="28"/>
      <c r="D45" s="28"/>
      <c r="E45" s="33"/>
      <c r="F45" s="28"/>
      <c r="G45" s="33"/>
      <c r="H45" s="28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ht="18.75" x14ac:dyDescent="0.25">
      <c r="A46" s="28"/>
      <c r="B46" s="28"/>
      <c r="C46" s="28"/>
      <c r="D46" s="28"/>
      <c r="E46" s="33"/>
      <c r="F46" s="28"/>
      <c r="G46" s="33"/>
      <c r="H46" s="28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ht="18.75" x14ac:dyDescent="0.25">
      <c r="A47" s="28"/>
      <c r="B47" s="28"/>
      <c r="C47" s="28"/>
      <c r="D47" s="28"/>
      <c r="E47" s="33"/>
      <c r="F47" s="28"/>
      <c r="G47" s="33"/>
      <c r="H47" s="28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ht="18.75" x14ac:dyDescent="0.25">
      <c r="A48" s="28"/>
      <c r="B48" s="28"/>
      <c r="C48" s="28"/>
      <c r="D48" s="28"/>
      <c r="E48" s="33"/>
      <c r="F48" s="28"/>
      <c r="G48" s="33"/>
      <c r="H48" s="28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ht="18.75" x14ac:dyDescent="0.25">
      <c r="A49" s="28"/>
      <c r="B49" s="28"/>
      <c r="C49" s="28"/>
      <c r="D49" s="28"/>
      <c r="E49" s="33"/>
      <c r="F49" s="28"/>
      <c r="G49" s="33"/>
      <c r="H49" s="28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ht="18.75" x14ac:dyDescent="0.25">
      <c r="A50" s="28"/>
      <c r="B50" s="28"/>
      <c r="C50" s="28"/>
      <c r="D50" s="28"/>
      <c r="E50" s="33"/>
      <c r="F50" s="28"/>
      <c r="G50" s="33"/>
      <c r="H50" s="28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ht="18.75" x14ac:dyDescent="0.25">
      <c r="A51" s="28"/>
      <c r="B51" s="28"/>
      <c r="C51" s="28"/>
      <c r="D51" s="28"/>
      <c r="E51" s="33"/>
      <c r="F51" s="28"/>
      <c r="G51" s="33"/>
      <c r="H51" s="28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ht="18.75" x14ac:dyDescent="0.25">
      <c r="A52" s="28"/>
      <c r="B52" s="28"/>
      <c r="C52" s="28"/>
      <c r="D52" s="28"/>
      <c r="E52" s="33"/>
      <c r="F52" s="28"/>
      <c r="G52" s="33"/>
      <c r="H52" s="28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ht="18.75" x14ac:dyDescent="0.25">
      <c r="A53" s="28"/>
      <c r="B53" s="28"/>
      <c r="C53" s="28"/>
      <c r="D53" s="28"/>
      <c r="E53" s="33"/>
      <c r="F53" s="28"/>
      <c r="G53" s="33"/>
      <c r="H53" s="28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28" ht="18.75" x14ac:dyDescent="0.25">
      <c r="A54" s="28"/>
      <c r="B54" s="28"/>
      <c r="C54" s="28"/>
      <c r="D54" s="28"/>
      <c r="E54" s="33"/>
      <c r="F54" s="28"/>
      <c r="G54" s="33"/>
      <c r="H54" s="28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28" ht="18.75" x14ac:dyDescent="0.25">
      <c r="A55" s="28"/>
      <c r="B55" s="28"/>
      <c r="C55" s="28"/>
      <c r="D55" s="28"/>
      <c r="E55" s="33"/>
      <c r="F55" s="28"/>
      <c r="G55" s="33"/>
      <c r="H55" s="28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ht="18.75" x14ac:dyDescent="0.25">
      <c r="A56" s="28"/>
      <c r="B56" s="28"/>
      <c r="C56" s="28"/>
      <c r="D56" s="28"/>
      <c r="E56" s="33"/>
      <c r="F56" s="28"/>
      <c r="G56" s="33"/>
      <c r="H56" s="28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ht="18.75" x14ac:dyDescent="0.25">
      <c r="A57" s="28"/>
      <c r="B57" s="28"/>
      <c r="C57" s="28"/>
      <c r="D57" s="28"/>
      <c r="E57" s="33"/>
      <c r="F57" s="28"/>
      <c r="G57" s="33"/>
      <c r="H57" s="28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ht="18.75" x14ac:dyDescent="0.25">
      <c r="A58" s="28"/>
      <c r="B58" s="28"/>
      <c r="C58" s="28"/>
      <c r="D58" s="28"/>
      <c r="E58" s="33"/>
      <c r="F58" s="28"/>
      <c r="G58" s="33"/>
      <c r="H58" s="28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1:28" ht="18.75" x14ac:dyDescent="0.25">
      <c r="A59" s="28"/>
      <c r="B59" s="28"/>
      <c r="C59" s="28"/>
      <c r="D59" s="28"/>
      <c r="E59" s="33"/>
      <c r="F59" s="28"/>
      <c r="G59" s="33"/>
      <c r="H59" s="28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ht="18.75" x14ac:dyDescent="0.25">
      <c r="A60" s="28"/>
      <c r="B60" s="28"/>
      <c r="C60" s="28"/>
      <c r="D60" s="28"/>
      <c r="E60" s="33"/>
      <c r="F60" s="28"/>
      <c r="G60" s="33"/>
      <c r="H60" s="28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1:28" ht="18.75" x14ac:dyDescent="0.25">
      <c r="A61" s="28"/>
      <c r="B61" s="28"/>
      <c r="C61" s="28"/>
      <c r="D61" s="28"/>
      <c r="E61" s="33"/>
      <c r="F61" s="28"/>
      <c r="G61" s="33"/>
      <c r="H61" s="28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ht="18.75" x14ac:dyDescent="0.25">
      <c r="A62" s="28"/>
      <c r="B62" s="28"/>
      <c r="C62" s="28"/>
      <c r="D62" s="28"/>
      <c r="E62" s="33"/>
      <c r="F62" s="28"/>
      <c r="G62" s="33"/>
      <c r="H62" s="28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ht="18.75" x14ac:dyDescent="0.25">
      <c r="A63" s="28"/>
      <c r="B63" s="28"/>
      <c r="C63" s="28"/>
      <c r="D63" s="28"/>
      <c r="E63" s="33"/>
      <c r="F63" s="28"/>
      <c r="G63" s="33"/>
      <c r="H63" s="28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ht="18.75" x14ac:dyDescent="0.25">
      <c r="A64" s="28"/>
      <c r="B64" s="28"/>
      <c r="C64" s="28"/>
      <c r="D64" s="28"/>
      <c r="E64" s="33"/>
      <c r="F64" s="28"/>
      <c r="G64" s="33"/>
      <c r="H64" s="28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ht="18.75" x14ac:dyDescent="0.25">
      <c r="A65" s="28"/>
      <c r="B65" s="28"/>
      <c r="C65" s="28"/>
      <c r="D65" s="28"/>
      <c r="E65" s="33"/>
      <c r="F65" s="28"/>
      <c r="G65" s="33"/>
      <c r="H65" s="28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1:28" ht="18.75" x14ac:dyDescent="0.25">
      <c r="A66" s="28"/>
      <c r="B66" s="28"/>
      <c r="C66" s="28"/>
      <c r="D66" s="28"/>
      <c r="E66" s="33"/>
      <c r="F66" s="28"/>
      <c r="G66" s="33"/>
      <c r="H66" s="28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1:28" ht="18.75" x14ac:dyDescent="0.25">
      <c r="A67" s="28"/>
      <c r="B67" s="28"/>
      <c r="C67" s="28"/>
      <c r="D67" s="28"/>
      <c r="E67" s="33"/>
      <c r="F67" s="28"/>
      <c r="G67" s="33"/>
      <c r="H67" s="28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1:28" ht="18.75" x14ac:dyDescent="0.25">
      <c r="A68" s="28"/>
      <c r="B68" s="28"/>
      <c r="C68" s="28"/>
      <c r="D68" s="28"/>
      <c r="E68" s="33"/>
      <c r="F68" s="28"/>
      <c r="G68" s="33"/>
      <c r="H68" s="28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1:28" ht="18.75" x14ac:dyDescent="0.25">
      <c r="A69" s="28"/>
      <c r="B69" s="28"/>
      <c r="C69" s="28"/>
      <c r="D69" s="28"/>
      <c r="E69" s="33"/>
      <c r="F69" s="28"/>
      <c r="G69" s="33"/>
      <c r="H69" s="28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1:28" ht="18.75" x14ac:dyDescent="0.25">
      <c r="A70" s="28"/>
      <c r="B70" s="28"/>
      <c r="C70" s="28"/>
      <c r="D70" s="28"/>
      <c r="E70" s="33"/>
      <c r="F70" s="28"/>
      <c r="G70" s="33"/>
      <c r="H70" s="28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28" ht="18.75" x14ac:dyDescent="0.25">
      <c r="A71" s="28"/>
      <c r="B71" s="28"/>
      <c r="C71" s="28"/>
      <c r="D71" s="28"/>
      <c r="E71" s="33"/>
      <c r="F71" s="28"/>
      <c r="G71" s="33"/>
      <c r="H71" s="28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1:28" ht="18.75" x14ac:dyDescent="0.25">
      <c r="A72" s="28"/>
      <c r="B72" s="28"/>
      <c r="C72" s="28"/>
      <c r="D72" s="28"/>
      <c r="E72" s="33"/>
      <c r="F72" s="28"/>
      <c r="G72" s="33"/>
      <c r="H72" s="28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1:28" ht="18.75" x14ac:dyDescent="0.25">
      <c r="A73" s="28"/>
      <c r="B73" s="28"/>
      <c r="C73" s="28"/>
      <c r="D73" s="28"/>
      <c r="E73" s="33"/>
      <c r="F73" s="28"/>
      <c r="G73" s="33"/>
      <c r="H73" s="28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1:28" ht="18.75" x14ac:dyDescent="0.25">
      <c r="A74" s="28"/>
      <c r="B74" s="28"/>
      <c r="C74" s="28"/>
      <c r="D74" s="28"/>
      <c r="E74" s="33"/>
      <c r="F74" s="28"/>
      <c r="G74" s="33"/>
      <c r="H74" s="28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28" ht="18.75" x14ac:dyDescent="0.25">
      <c r="A75" s="28"/>
      <c r="B75" s="28"/>
      <c r="C75" s="28"/>
      <c r="D75" s="28"/>
      <c r="E75" s="33"/>
      <c r="F75" s="28"/>
      <c r="G75" s="33"/>
      <c r="H75" s="28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1:28" ht="18.75" x14ac:dyDescent="0.25">
      <c r="A76" s="28"/>
      <c r="B76" s="28"/>
      <c r="C76" s="28"/>
      <c r="D76" s="28"/>
      <c r="E76" s="33"/>
      <c r="F76" s="28"/>
      <c r="G76" s="33"/>
      <c r="H76" s="28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</row>
    <row r="77" spans="1:28" ht="18.75" x14ac:dyDescent="0.25">
      <c r="A77" s="28"/>
      <c r="B77" s="28"/>
      <c r="C77" s="28"/>
      <c r="D77" s="28"/>
      <c r="E77" s="33"/>
      <c r="F77" s="28"/>
      <c r="G77" s="33"/>
      <c r="H77" s="28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1:28" ht="18.75" x14ac:dyDescent="0.25">
      <c r="A78" s="28"/>
      <c r="B78" s="28"/>
      <c r="C78" s="28"/>
      <c r="D78" s="28"/>
      <c r="E78" s="33"/>
      <c r="F78" s="28"/>
      <c r="G78" s="33"/>
      <c r="H78" s="28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1:28" ht="18.75" x14ac:dyDescent="0.25">
      <c r="A79" s="28"/>
      <c r="B79" s="28"/>
      <c r="C79" s="28"/>
      <c r="D79" s="28"/>
      <c r="E79" s="33"/>
      <c r="F79" s="28"/>
      <c r="G79" s="33"/>
      <c r="H79" s="28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1:28" ht="18.75" x14ac:dyDescent="0.25">
      <c r="A80" s="28"/>
      <c r="B80" s="28"/>
      <c r="C80" s="28"/>
      <c r="D80" s="28"/>
      <c r="E80" s="33"/>
      <c r="F80" s="28"/>
      <c r="G80" s="33"/>
      <c r="H80" s="28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 spans="1:28" ht="18.75" x14ac:dyDescent="0.25">
      <c r="A81" s="28"/>
      <c r="B81" s="28"/>
      <c r="C81" s="28"/>
      <c r="D81" s="28"/>
      <c r="E81" s="33"/>
      <c r="F81" s="28"/>
      <c r="G81" s="33"/>
      <c r="H81" s="28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1:28" ht="18.75" x14ac:dyDescent="0.25">
      <c r="A82" s="28"/>
      <c r="B82" s="28"/>
      <c r="C82" s="28"/>
      <c r="D82" s="28"/>
      <c r="E82" s="33"/>
      <c r="F82" s="28"/>
      <c r="G82" s="33"/>
      <c r="H82" s="28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spans="1:28" ht="18.75" x14ac:dyDescent="0.25">
      <c r="A83" s="28"/>
      <c r="B83" s="28"/>
      <c r="C83" s="28"/>
      <c r="D83" s="28"/>
      <c r="E83" s="33"/>
      <c r="F83" s="28"/>
      <c r="G83" s="33"/>
      <c r="H83" s="28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</row>
    <row r="84" spans="1:28" ht="18.75" x14ac:dyDescent="0.25">
      <c r="A84" s="28"/>
      <c r="B84" s="28"/>
      <c r="C84" s="28"/>
      <c r="D84" s="28"/>
      <c r="E84" s="33"/>
      <c r="F84" s="28"/>
      <c r="G84" s="33"/>
      <c r="H84" s="28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spans="1:28" ht="18.75" x14ac:dyDescent="0.25">
      <c r="A85" s="28"/>
      <c r="B85" s="28"/>
      <c r="C85" s="28"/>
      <c r="D85" s="28"/>
      <c r="E85" s="33"/>
      <c r="F85" s="28"/>
      <c r="G85" s="33"/>
      <c r="H85" s="28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</row>
    <row r="86" spans="1:28" ht="18.75" x14ac:dyDescent="0.25">
      <c r="A86" s="28"/>
      <c r="B86" s="28"/>
      <c r="C86" s="28"/>
      <c r="D86" s="28"/>
      <c r="E86" s="33"/>
      <c r="F86" s="28"/>
      <c r="G86" s="33"/>
      <c r="H86" s="28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 spans="1:28" ht="18.75" x14ac:dyDescent="0.25">
      <c r="A87" s="28"/>
      <c r="B87" s="28"/>
      <c r="C87" s="28"/>
      <c r="D87" s="28"/>
      <c r="E87" s="33"/>
      <c r="F87" s="28"/>
      <c r="G87" s="33"/>
      <c r="H87" s="28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 spans="1:28" ht="18.75" x14ac:dyDescent="0.25">
      <c r="A88" s="28"/>
      <c r="B88" s="28"/>
      <c r="C88" s="28"/>
      <c r="D88" s="28"/>
      <c r="E88" s="33"/>
      <c r="F88" s="28"/>
      <c r="G88" s="33"/>
      <c r="H88" s="28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1:28" ht="18.75" x14ac:dyDescent="0.25">
      <c r="A89" s="28"/>
      <c r="B89" s="28"/>
      <c r="C89" s="28"/>
      <c r="D89" s="28"/>
      <c r="E89" s="33"/>
      <c r="F89" s="28"/>
      <c r="G89" s="33"/>
      <c r="H89" s="28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1:28" ht="18.75" x14ac:dyDescent="0.25">
      <c r="A90" s="28"/>
      <c r="B90" s="28"/>
      <c r="C90" s="28"/>
      <c r="D90" s="28"/>
      <c r="E90" s="33"/>
      <c r="F90" s="28"/>
      <c r="G90" s="33"/>
      <c r="H90" s="28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 spans="1:28" ht="18.75" x14ac:dyDescent="0.25">
      <c r="A91" s="28"/>
      <c r="B91" s="28"/>
      <c r="C91" s="28"/>
      <c r="D91" s="28"/>
      <c r="E91" s="33"/>
      <c r="F91" s="28"/>
      <c r="G91" s="33"/>
      <c r="H91" s="28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 spans="1:28" ht="18.75" x14ac:dyDescent="0.25">
      <c r="A92" s="28"/>
      <c r="B92" s="28"/>
      <c r="C92" s="28"/>
      <c r="D92" s="28"/>
      <c r="E92" s="33"/>
      <c r="F92" s="28"/>
      <c r="G92" s="33"/>
      <c r="H92" s="28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</row>
    <row r="93" spans="1:28" ht="18.75" x14ac:dyDescent="0.25">
      <c r="A93" s="28"/>
      <c r="B93" s="28"/>
      <c r="C93" s="28"/>
      <c r="D93" s="28"/>
      <c r="E93" s="33"/>
      <c r="F93" s="28"/>
      <c r="G93" s="33"/>
      <c r="H93" s="28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 spans="1:28" ht="18.75" x14ac:dyDescent="0.25">
      <c r="A94" s="28"/>
      <c r="B94" s="28"/>
      <c r="C94" s="28"/>
      <c r="D94" s="28"/>
      <c r="E94" s="33"/>
      <c r="F94" s="28"/>
      <c r="G94" s="33"/>
      <c r="H94" s="28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 spans="1:28" ht="18.75" x14ac:dyDescent="0.25">
      <c r="A95" s="28"/>
      <c r="B95" s="28"/>
      <c r="C95" s="28"/>
      <c r="D95" s="28"/>
      <c r="E95" s="33"/>
      <c r="F95" s="28"/>
      <c r="G95" s="33"/>
      <c r="H95" s="28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 spans="1:28" ht="18.75" x14ac:dyDescent="0.25">
      <c r="A96" s="28"/>
      <c r="B96" s="28"/>
      <c r="C96" s="28"/>
      <c r="D96" s="28"/>
      <c r="E96" s="33"/>
      <c r="F96" s="28"/>
      <c r="G96" s="33"/>
      <c r="H96" s="28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</row>
    <row r="97" spans="1:28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</row>
    <row r="98" spans="1:28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</row>
    <row r="99" spans="1:28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</row>
    <row r="100" spans="1:28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</row>
    <row r="101" spans="1:28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</row>
    <row r="102" spans="1:28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</row>
    <row r="103" spans="1:28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</row>
    <row r="104" spans="1:28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</row>
    <row r="105" spans="1:28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</row>
    <row r="106" spans="1:28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</row>
    <row r="107" spans="1:28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</row>
    <row r="108" spans="1:28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</row>
    <row r="109" spans="1:28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</row>
    <row r="110" spans="1:28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</row>
    <row r="111" spans="1:28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</row>
    <row r="112" spans="1:28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</row>
    <row r="113" spans="1:28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</row>
    <row r="114" spans="1:28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</row>
    <row r="115" spans="1:28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</row>
    <row r="116" spans="1:28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</row>
    <row r="117" spans="1:28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</row>
    <row r="118" spans="1:28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</row>
    <row r="119" spans="1:28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</row>
    <row r="120" spans="1:28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</row>
    <row r="121" spans="1:28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</row>
    <row r="122" spans="1:28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</row>
    <row r="123" spans="1:28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</row>
    <row r="124" spans="1:28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</row>
    <row r="125" spans="1:28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</row>
    <row r="126" spans="1:28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</row>
    <row r="127" spans="1:28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</row>
    <row r="128" spans="1:28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</row>
    <row r="129" spans="1:28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</row>
    <row r="130" spans="1:28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</row>
    <row r="131" spans="1:28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</row>
    <row r="132" spans="1:28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</row>
    <row r="133" spans="1:28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</row>
    <row r="134" spans="1:28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</row>
    <row r="135" spans="1:28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</row>
    <row r="136" spans="1:28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</row>
    <row r="137" spans="1:28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</row>
    <row r="138" spans="1:28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</row>
    <row r="139" spans="1:28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</row>
    <row r="140" spans="1:28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</row>
    <row r="141" spans="1:28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</row>
    <row r="142" spans="1:28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</row>
    <row r="143" spans="1:28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</row>
    <row r="144" spans="1:28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</row>
    <row r="145" spans="1:28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</row>
    <row r="146" spans="1:28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</row>
    <row r="147" spans="1:28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</row>
    <row r="148" spans="1:28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</row>
    <row r="149" spans="1:28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</row>
    <row r="150" spans="1:28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</row>
    <row r="151" spans="1:28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</row>
    <row r="152" spans="1:28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</row>
    <row r="153" spans="1:28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</row>
    <row r="154" spans="1:28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</row>
    <row r="155" spans="1:28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</row>
    <row r="156" spans="1:28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</row>
    <row r="157" spans="1:28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</row>
    <row r="158" spans="1:28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</row>
    <row r="159" spans="1:28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</row>
    <row r="160" spans="1:28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</row>
    <row r="161" spans="1:28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</row>
    <row r="162" spans="1:28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</row>
    <row r="163" spans="1:28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</row>
    <row r="164" spans="1:28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</row>
    <row r="165" spans="1:28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</row>
    <row r="166" spans="1:28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</row>
    <row r="167" spans="1:28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</row>
    <row r="168" spans="1:28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</row>
    <row r="169" spans="1:28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</row>
    <row r="170" spans="1:28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</row>
    <row r="171" spans="1:28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</row>
    <row r="172" spans="1:28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</row>
    <row r="173" spans="1:28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</row>
    <row r="174" spans="1:28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</row>
    <row r="175" spans="1:28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</row>
    <row r="176" spans="1:28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</row>
    <row r="177" spans="1:28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</row>
    <row r="178" spans="1:28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</row>
    <row r="179" spans="1:28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</row>
    <row r="180" spans="1:28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</row>
    <row r="181" spans="1:28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</row>
    <row r="182" spans="1:28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</row>
    <row r="183" spans="1:28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</row>
    <row r="184" spans="1:28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</row>
    <row r="185" spans="1:28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</row>
    <row r="186" spans="1:28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</row>
    <row r="187" spans="1:28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</row>
    <row r="188" spans="1:28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</row>
    <row r="189" spans="1:28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</row>
    <row r="190" spans="1:28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</row>
    <row r="191" spans="1:28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</row>
    <row r="192" spans="1:28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</row>
    <row r="193" spans="1:28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</row>
    <row r="194" spans="1:28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</row>
    <row r="195" spans="1:28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</row>
    <row r="196" spans="1:28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</row>
    <row r="197" spans="1:28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</row>
    <row r="198" spans="1:28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</row>
    <row r="199" spans="1:28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</row>
    <row r="200" spans="1:28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</row>
    <row r="201" spans="1:28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</row>
    <row r="202" spans="1:28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</row>
    <row r="203" spans="1:28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</row>
    <row r="204" spans="1:28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</row>
    <row r="205" spans="1:28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</row>
    <row r="206" spans="1:28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</row>
    <row r="207" spans="1:28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</row>
    <row r="208" spans="1:28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</row>
    <row r="209" spans="1:28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</row>
    <row r="210" spans="1:28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</row>
    <row r="211" spans="1:28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</row>
    <row r="212" spans="1:28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</row>
    <row r="213" spans="1:28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</row>
    <row r="214" spans="1:28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</row>
    <row r="215" spans="1:28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</row>
    <row r="216" spans="1:28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</row>
    <row r="217" spans="1:28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</row>
    <row r="218" spans="1:28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</row>
    <row r="219" spans="1:28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</row>
    <row r="220" spans="1:28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</row>
    <row r="221" spans="1:28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</row>
    <row r="222" spans="1:28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</row>
    <row r="223" spans="1:28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</row>
    <row r="224" spans="1:28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</row>
    <row r="225" spans="1:28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</row>
    <row r="226" spans="1:28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</row>
    <row r="227" spans="1:28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</row>
    <row r="228" spans="1:28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</row>
    <row r="229" spans="1:28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</row>
    <row r="230" spans="1:28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</row>
    <row r="231" spans="1:28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</row>
    <row r="232" spans="1:28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</row>
    <row r="233" spans="1:28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</row>
    <row r="234" spans="1:28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</row>
    <row r="235" spans="1:28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</row>
    <row r="236" spans="1:28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</row>
    <row r="237" spans="1:28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</row>
    <row r="238" spans="1:28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</row>
    <row r="239" spans="1:28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</row>
    <row r="240" spans="1:28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</row>
    <row r="241" spans="1:28" x14ac:dyDescent="0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</row>
    <row r="242" spans="1:28" x14ac:dyDescent="0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</row>
    <row r="243" spans="1:28" x14ac:dyDescent="0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</row>
    <row r="244" spans="1:28" x14ac:dyDescent="0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</row>
    <row r="245" spans="1:28" x14ac:dyDescent="0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</row>
    <row r="246" spans="1:28" x14ac:dyDescent="0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</row>
    <row r="247" spans="1:28" x14ac:dyDescent="0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</row>
    <row r="248" spans="1:28" x14ac:dyDescent="0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</row>
    <row r="249" spans="1:28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</row>
    <row r="250" spans="1:28" x14ac:dyDescent="0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</row>
    <row r="251" spans="1:28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</row>
    <row r="252" spans="1:28" x14ac:dyDescent="0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</row>
    <row r="253" spans="1:28" x14ac:dyDescent="0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</row>
    <row r="254" spans="1:28" x14ac:dyDescent="0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</row>
    <row r="255" spans="1:28" x14ac:dyDescent="0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</row>
    <row r="256" spans="1:28" x14ac:dyDescent="0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</row>
    <row r="257" spans="1:28" x14ac:dyDescent="0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</row>
    <row r="258" spans="1:28" x14ac:dyDescent="0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</row>
    <row r="259" spans="1:28" x14ac:dyDescent="0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</row>
    <row r="260" spans="1:28" x14ac:dyDescent="0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</row>
    <row r="261" spans="1:28" x14ac:dyDescent="0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</row>
    <row r="262" spans="1:28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</row>
    <row r="263" spans="1:28" x14ac:dyDescent="0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</row>
    <row r="264" spans="1:28" x14ac:dyDescent="0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</row>
    <row r="265" spans="1:28" x14ac:dyDescent="0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</row>
    <row r="266" spans="1:28" x14ac:dyDescent="0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</row>
    <row r="267" spans="1:28" x14ac:dyDescent="0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</row>
    <row r="268" spans="1:28" x14ac:dyDescent="0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</row>
    <row r="269" spans="1:28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</row>
    <row r="270" spans="1:28" x14ac:dyDescent="0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</row>
    <row r="271" spans="1:28" x14ac:dyDescent="0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</row>
    <row r="272" spans="1:28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</row>
    <row r="273" spans="1:28" x14ac:dyDescent="0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</row>
    <row r="274" spans="1:28" x14ac:dyDescent="0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</row>
    <row r="275" spans="1:28" x14ac:dyDescent="0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</row>
    <row r="276" spans="1:28" x14ac:dyDescent="0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</row>
    <row r="277" spans="1:28" x14ac:dyDescent="0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</row>
    <row r="278" spans="1:28" x14ac:dyDescent="0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</row>
    <row r="279" spans="1:28" x14ac:dyDescent="0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</row>
    <row r="280" spans="1:28" x14ac:dyDescent="0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</row>
    <row r="281" spans="1:28" x14ac:dyDescent="0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</row>
    <row r="282" spans="1:28" x14ac:dyDescent="0.2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</row>
    <row r="283" spans="1:28" x14ac:dyDescent="0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</row>
    <row r="284" spans="1:28" x14ac:dyDescent="0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</row>
    <row r="285" spans="1:28" x14ac:dyDescent="0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</row>
    <row r="286" spans="1:28" x14ac:dyDescent="0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</row>
    <row r="287" spans="1:28" x14ac:dyDescent="0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</row>
    <row r="288" spans="1:28" x14ac:dyDescent="0.2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</row>
    <row r="289" spans="1:28" x14ac:dyDescent="0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</row>
    <row r="290" spans="1:28" x14ac:dyDescent="0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</row>
    <row r="291" spans="1:28" x14ac:dyDescent="0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</row>
    <row r="292" spans="1:28" x14ac:dyDescent="0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</row>
    <row r="293" spans="1:28" x14ac:dyDescent="0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</row>
    <row r="294" spans="1:28" x14ac:dyDescent="0.2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</row>
    <row r="295" spans="1:28" x14ac:dyDescent="0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</row>
    <row r="296" spans="1:28" x14ac:dyDescent="0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</row>
    <row r="297" spans="1:28" x14ac:dyDescent="0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</row>
    <row r="298" spans="1:28" x14ac:dyDescent="0.2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</row>
    <row r="299" spans="1:28" x14ac:dyDescent="0.2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</row>
    <row r="300" spans="1:28" x14ac:dyDescent="0.2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</row>
    <row r="301" spans="1:28" x14ac:dyDescent="0.2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</row>
    <row r="302" spans="1:28" x14ac:dyDescent="0.2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</row>
    <row r="303" spans="1:28" x14ac:dyDescent="0.2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</row>
    <row r="304" spans="1:28" x14ac:dyDescent="0.2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</row>
    <row r="305" spans="1:28" x14ac:dyDescent="0.2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</row>
    <row r="306" spans="1:28" x14ac:dyDescent="0.2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</row>
    <row r="307" spans="1:28" x14ac:dyDescent="0.2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</row>
    <row r="308" spans="1:28" x14ac:dyDescent="0.2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</row>
    <row r="309" spans="1:28" x14ac:dyDescent="0.2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</row>
    <row r="310" spans="1:28" x14ac:dyDescent="0.2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</row>
    <row r="311" spans="1:28" x14ac:dyDescent="0.2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</row>
    <row r="312" spans="1:28" x14ac:dyDescent="0.2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</row>
    <row r="313" spans="1:28" x14ac:dyDescent="0.2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</row>
    <row r="314" spans="1:28" x14ac:dyDescent="0.2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</row>
    <row r="315" spans="1:28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</row>
    <row r="316" spans="1:28" x14ac:dyDescent="0.2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</row>
    <row r="317" spans="1:28" x14ac:dyDescent="0.2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</row>
    <row r="318" spans="1:28" x14ac:dyDescent="0.2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</row>
    <row r="319" spans="1:28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</row>
    <row r="320" spans="1:28" x14ac:dyDescent="0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</row>
    <row r="321" spans="1:28" x14ac:dyDescent="0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</row>
    <row r="322" spans="1:28" x14ac:dyDescent="0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</row>
    <row r="323" spans="1:28" x14ac:dyDescent="0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</row>
    <row r="324" spans="1:28" x14ac:dyDescent="0.2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</row>
    <row r="325" spans="1:28" x14ac:dyDescent="0.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</row>
    <row r="326" spans="1:28" x14ac:dyDescent="0.2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</row>
    <row r="327" spans="1:28" x14ac:dyDescent="0.2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</row>
    <row r="328" spans="1:28" x14ac:dyDescent="0.2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</row>
    <row r="329" spans="1:28" x14ac:dyDescent="0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</row>
    <row r="330" spans="1:28" x14ac:dyDescent="0.2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</row>
    <row r="331" spans="1:28" x14ac:dyDescent="0.2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</row>
    <row r="332" spans="1:28" x14ac:dyDescent="0.2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</row>
    <row r="333" spans="1:28" x14ac:dyDescent="0.2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</row>
    <row r="334" spans="1:28" x14ac:dyDescent="0.2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</row>
    <row r="335" spans="1:28" x14ac:dyDescent="0.2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</row>
    <row r="336" spans="1:28" x14ac:dyDescent="0.2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</row>
    <row r="337" spans="1:28" x14ac:dyDescent="0.2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</row>
    <row r="338" spans="1:28" x14ac:dyDescent="0.2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</row>
    <row r="339" spans="1:28" x14ac:dyDescent="0.2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</row>
    <row r="340" spans="1:28" x14ac:dyDescent="0.2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</row>
    <row r="341" spans="1:28" x14ac:dyDescent="0.2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</row>
    <row r="342" spans="1:28" x14ac:dyDescent="0.2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</row>
    <row r="343" spans="1:28" x14ac:dyDescent="0.2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</row>
    <row r="344" spans="1:28" x14ac:dyDescent="0.2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</row>
    <row r="345" spans="1:28" x14ac:dyDescent="0.2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</row>
    <row r="346" spans="1:28" x14ac:dyDescent="0.2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</row>
    <row r="347" spans="1:28" x14ac:dyDescent="0.2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</row>
    <row r="348" spans="1:28" x14ac:dyDescent="0.2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</row>
    <row r="349" spans="1:28" x14ac:dyDescent="0.2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</row>
    <row r="350" spans="1:28" x14ac:dyDescent="0.2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</row>
    <row r="351" spans="1:28" x14ac:dyDescent="0.2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</row>
    <row r="352" spans="1:28" x14ac:dyDescent="0.2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</row>
    <row r="353" spans="1:28" x14ac:dyDescent="0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</row>
    <row r="354" spans="1:28" x14ac:dyDescent="0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</row>
    <row r="355" spans="1:28" x14ac:dyDescent="0.2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</row>
    <row r="356" spans="1:28" x14ac:dyDescent="0.2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</row>
    <row r="357" spans="1:28" x14ac:dyDescent="0.2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</row>
    <row r="358" spans="1:28" x14ac:dyDescent="0.2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</row>
    <row r="359" spans="1:28" x14ac:dyDescent="0.2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</row>
    <row r="360" spans="1:28" x14ac:dyDescent="0.2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</row>
    <row r="361" spans="1:28" x14ac:dyDescent="0.2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</row>
    <row r="362" spans="1:28" x14ac:dyDescent="0.2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</row>
    <row r="363" spans="1:28" x14ac:dyDescent="0.2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</row>
    <row r="364" spans="1:28" x14ac:dyDescent="0.2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</row>
  </sheetData>
  <mergeCells count="8">
    <mergeCell ref="F4:G4"/>
    <mergeCell ref="H4:I4"/>
    <mergeCell ref="A19:H19"/>
    <mergeCell ref="A5:H5"/>
    <mergeCell ref="A6:H6"/>
    <mergeCell ref="A7:H7"/>
    <mergeCell ref="A9:E9"/>
    <mergeCell ref="A10:E10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75"/>
  <sheetViews>
    <sheetView topLeftCell="A46" workbookViewId="0">
      <selection activeCell="A3" sqref="A3:D3"/>
    </sheetView>
  </sheetViews>
  <sheetFormatPr defaultRowHeight="15" x14ac:dyDescent="0.25"/>
  <cols>
    <col min="2" max="2" width="68.5703125" customWidth="1"/>
    <col min="4" max="4" width="16.28515625" customWidth="1"/>
    <col min="6" max="6" width="9.7109375" bestFit="1" customWidth="1"/>
  </cols>
  <sheetData>
    <row r="1" spans="1:4" ht="15.75" x14ac:dyDescent="0.25">
      <c r="A1" s="75" t="s">
        <v>0</v>
      </c>
      <c r="B1" s="75"/>
      <c r="C1" s="75"/>
      <c r="D1" s="75"/>
    </row>
    <row r="2" spans="1:4" ht="15.75" x14ac:dyDescent="0.25">
      <c r="A2" s="76" t="s">
        <v>1</v>
      </c>
      <c r="B2" s="76"/>
      <c r="C2" s="76"/>
      <c r="D2" s="76"/>
    </row>
    <row r="3" spans="1:4" ht="15.75" x14ac:dyDescent="0.25">
      <c r="A3" s="77" t="s">
        <v>123</v>
      </c>
      <c r="B3" s="78"/>
      <c r="C3" s="78"/>
      <c r="D3" s="79"/>
    </row>
    <row r="4" spans="1:4" ht="15.75" x14ac:dyDescent="0.25">
      <c r="A4" s="80" t="s">
        <v>107</v>
      </c>
      <c r="B4" s="81"/>
      <c r="C4" s="81"/>
      <c r="D4" s="82"/>
    </row>
    <row r="5" spans="1:4" x14ac:dyDescent="0.25">
      <c r="A5" s="1" t="s">
        <v>2</v>
      </c>
      <c r="B5" s="1" t="s">
        <v>3</v>
      </c>
      <c r="C5" s="1" t="s">
        <v>4</v>
      </c>
      <c r="D5" s="2" t="s">
        <v>5</v>
      </c>
    </row>
    <row r="6" spans="1:4" x14ac:dyDescent="0.25">
      <c r="A6" s="3" t="s">
        <v>6</v>
      </c>
      <c r="B6" s="3"/>
      <c r="C6" s="3"/>
      <c r="D6" s="4"/>
    </row>
    <row r="7" spans="1:4" x14ac:dyDescent="0.25">
      <c r="A7" s="5" t="s">
        <v>120</v>
      </c>
      <c r="B7" s="6" t="s">
        <v>7</v>
      </c>
      <c r="C7" s="5" t="s">
        <v>8</v>
      </c>
      <c r="D7" s="31">
        <v>44197</v>
      </c>
    </row>
    <row r="8" spans="1:4" x14ac:dyDescent="0.25">
      <c r="A8" s="5" t="s">
        <v>121</v>
      </c>
      <c r="B8" s="6" t="s">
        <v>9</v>
      </c>
      <c r="C8" s="5" t="s">
        <v>8</v>
      </c>
      <c r="D8" s="31">
        <v>44561</v>
      </c>
    </row>
    <row r="9" spans="1:4" x14ac:dyDescent="0.25">
      <c r="A9" s="83" t="s">
        <v>10</v>
      </c>
      <c r="B9" s="84"/>
      <c r="C9" s="84"/>
      <c r="D9" s="85"/>
    </row>
    <row r="10" spans="1:4" x14ac:dyDescent="0.25">
      <c r="A10" s="86" t="s">
        <v>11</v>
      </c>
      <c r="B10" s="87"/>
      <c r="C10" s="87"/>
      <c r="D10" s="88"/>
    </row>
    <row r="11" spans="1:4" x14ac:dyDescent="0.25">
      <c r="A11" s="83" t="s">
        <v>10</v>
      </c>
      <c r="B11" s="84"/>
      <c r="C11" s="84"/>
      <c r="D11" s="85"/>
    </row>
    <row r="12" spans="1:4" x14ac:dyDescent="0.25">
      <c r="A12" s="86" t="s">
        <v>11</v>
      </c>
      <c r="B12" s="87"/>
      <c r="C12" s="87"/>
      <c r="D12" s="88"/>
    </row>
    <row r="13" spans="1:4" x14ac:dyDescent="0.25">
      <c r="A13" s="5" t="s">
        <v>119</v>
      </c>
      <c r="B13" s="35" t="s">
        <v>12</v>
      </c>
      <c r="C13" s="8" t="s">
        <v>13</v>
      </c>
      <c r="D13" s="9">
        <v>-77513.539999999994</v>
      </c>
    </row>
    <row r="14" spans="1:4" x14ac:dyDescent="0.25">
      <c r="A14" s="20" t="s">
        <v>64</v>
      </c>
      <c r="B14" s="6" t="s">
        <v>14</v>
      </c>
      <c r="C14" s="5"/>
      <c r="D14" s="10">
        <v>0</v>
      </c>
    </row>
    <row r="15" spans="1:4" x14ac:dyDescent="0.25">
      <c r="A15" s="5" t="s">
        <v>65</v>
      </c>
      <c r="B15" s="6" t="s">
        <v>15</v>
      </c>
      <c r="C15" s="5"/>
      <c r="D15" s="10">
        <v>-71762.62</v>
      </c>
    </row>
    <row r="16" spans="1:4" ht="28.5" x14ac:dyDescent="0.25">
      <c r="A16" s="5">
        <v>4</v>
      </c>
      <c r="B16" s="11" t="s">
        <v>16</v>
      </c>
      <c r="C16" s="8" t="s">
        <v>13</v>
      </c>
      <c r="D16" s="9">
        <f>D17+D18+D19+D20</f>
        <v>344049.24</v>
      </c>
    </row>
    <row r="17" spans="1:4" x14ac:dyDescent="0.25">
      <c r="A17" s="5" t="s">
        <v>66</v>
      </c>
      <c r="B17" s="6" t="s">
        <v>17</v>
      </c>
      <c r="C17" s="5"/>
      <c r="D17" s="10">
        <v>276325.44</v>
      </c>
    </row>
    <row r="18" spans="1:4" x14ac:dyDescent="0.25">
      <c r="A18" s="5" t="s">
        <v>67</v>
      </c>
      <c r="B18" s="6" t="s">
        <v>18</v>
      </c>
      <c r="C18" s="5"/>
      <c r="D18" s="10">
        <v>17727.04</v>
      </c>
    </row>
    <row r="19" spans="1:4" x14ac:dyDescent="0.25">
      <c r="A19" s="5" t="s">
        <v>68</v>
      </c>
      <c r="B19" s="6" t="s">
        <v>19</v>
      </c>
      <c r="C19" s="5"/>
      <c r="D19" s="10">
        <v>43109</v>
      </c>
    </row>
    <row r="20" spans="1:4" x14ac:dyDescent="0.25">
      <c r="A20" s="5" t="s">
        <v>114</v>
      </c>
      <c r="B20" s="6" t="s">
        <v>115</v>
      </c>
      <c r="C20" s="5"/>
      <c r="D20" s="10">
        <v>6887.76</v>
      </c>
    </row>
    <row r="21" spans="1:4" x14ac:dyDescent="0.25">
      <c r="A21" s="5" t="s">
        <v>69</v>
      </c>
      <c r="B21" s="11" t="s">
        <v>20</v>
      </c>
      <c r="C21" s="8" t="s">
        <v>13</v>
      </c>
      <c r="D21" s="9">
        <f>D22+D24+D25+D26+D28</f>
        <v>328360.90000000002</v>
      </c>
    </row>
    <row r="22" spans="1:4" x14ac:dyDescent="0.25">
      <c r="A22" s="5" t="s">
        <v>70</v>
      </c>
      <c r="B22" s="6" t="s">
        <v>21</v>
      </c>
      <c r="C22" s="5"/>
      <c r="D22" s="10">
        <v>326740.90000000002</v>
      </c>
    </row>
    <row r="23" spans="1:4" x14ac:dyDescent="0.25">
      <c r="A23" s="5"/>
      <c r="B23" s="6" t="s">
        <v>124</v>
      </c>
      <c r="C23" s="5"/>
      <c r="D23" s="10">
        <v>17396.54</v>
      </c>
    </row>
    <row r="24" spans="1:4" x14ac:dyDescent="0.25">
      <c r="A24" s="5" t="s">
        <v>71</v>
      </c>
      <c r="B24" s="6" t="s">
        <v>22</v>
      </c>
      <c r="C24" s="5"/>
      <c r="D24" s="10">
        <v>0</v>
      </c>
    </row>
    <row r="25" spans="1:4" x14ac:dyDescent="0.25">
      <c r="A25" s="5" t="s">
        <v>72</v>
      </c>
      <c r="B25" s="6" t="s">
        <v>23</v>
      </c>
      <c r="C25" s="5"/>
      <c r="D25" s="10">
        <v>0</v>
      </c>
    </row>
    <row r="26" spans="1:4" x14ac:dyDescent="0.25">
      <c r="A26" s="5" t="s">
        <v>73</v>
      </c>
      <c r="B26" s="6" t="s">
        <v>24</v>
      </c>
      <c r="C26" s="5"/>
      <c r="D26" s="10">
        <f>2160*75%</f>
        <v>1620</v>
      </c>
    </row>
    <row r="27" spans="1:4" x14ac:dyDescent="0.25">
      <c r="A27" s="5"/>
      <c r="B27" s="6" t="s">
        <v>125</v>
      </c>
      <c r="C27" s="5"/>
      <c r="D27" s="10"/>
    </row>
    <row r="28" spans="1:4" x14ac:dyDescent="0.25">
      <c r="A28" s="5" t="s">
        <v>74</v>
      </c>
      <c r="B28" s="6" t="s">
        <v>25</v>
      </c>
      <c r="C28" s="5"/>
      <c r="D28" s="10">
        <v>0</v>
      </c>
    </row>
    <row r="29" spans="1:4" x14ac:dyDescent="0.25">
      <c r="A29" s="5" t="s">
        <v>75</v>
      </c>
      <c r="B29" s="11" t="s">
        <v>26</v>
      </c>
      <c r="C29" s="8" t="s">
        <v>13</v>
      </c>
      <c r="D29" s="12">
        <f>D13+D21</f>
        <v>250847.36000000004</v>
      </c>
    </row>
    <row r="30" spans="1:4" x14ac:dyDescent="0.25">
      <c r="A30" s="5" t="s">
        <v>76</v>
      </c>
      <c r="B30" s="11" t="s">
        <v>27</v>
      </c>
      <c r="C30" s="8" t="s">
        <v>13</v>
      </c>
      <c r="D30" s="12">
        <f>D31+D32</f>
        <v>-105136.32999999996</v>
      </c>
    </row>
    <row r="31" spans="1:4" x14ac:dyDescent="0.25">
      <c r="A31" s="5" t="s">
        <v>77</v>
      </c>
      <c r="B31" s="6" t="s">
        <v>28</v>
      </c>
      <c r="C31" s="5"/>
      <c r="D31" s="10">
        <v>0</v>
      </c>
    </row>
    <row r="32" spans="1:4" x14ac:dyDescent="0.25">
      <c r="A32" s="5" t="s">
        <v>77</v>
      </c>
      <c r="B32" s="6" t="s">
        <v>29</v>
      </c>
      <c r="C32" s="5"/>
      <c r="D32" s="10">
        <f>D29-D56-D57</f>
        <v>-105136.32999999996</v>
      </c>
    </row>
    <row r="33" spans="1:4" x14ac:dyDescent="0.25">
      <c r="A33" s="89" t="s">
        <v>30</v>
      </c>
      <c r="B33" s="89"/>
      <c r="C33" s="89"/>
      <c r="D33" s="89"/>
    </row>
    <row r="34" spans="1:4" x14ac:dyDescent="0.25">
      <c r="A34" s="89" t="s">
        <v>31</v>
      </c>
      <c r="B34" s="89"/>
      <c r="C34" s="89"/>
      <c r="D34" s="89"/>
    </row>
    <row r="35" spans="1:4" x14ac:dyDescent="0.25">
      <c r="A35" s="5">
        <v>1</v>
      </c>
      <c r="B35" s="35" t="s">
        <v>32</v>
      </c>
      <c r="C35" s="5" t="s">
        <v>13</v>
      </c>
      <c r="D35" s="34">
        <v>145846.24</v>
      </c>
    </row>
    <row r="36" spans="1:4" x14ac:dyDescent="0.25">
      <c r="A36" s="5"/>
      <c r="B36" s="35" t="s">
        <v>33</v>
      </c>
      <c r="C36" s="5"/>
      <c r="D36" s="34"/>
    </row>
    <row r="37" spans="1:4" x14ac:dyDescent="0.25">
      <c r="A37" s="5"/>
      <c r="B37" s="13" t="s">
        <v>34</v>
      </c>
      <c r="C37" s="5"/>
      <c r="D37" s="34">
        <v>36982</v>
      </c>
    </row>
    <row r="38" spans="1:4" x14ac:dyDescent="0.25">
      <c r="A38" s="5"/>
      <c r="B38" s="13" t="s">
        <v>35</v>
      </c>
      <c r="C38" s="5"/>
      <c r="D38" s="34"/>
    </row>
    <row r="39" spans="1:4" ht="28.5" x14ac:dyDescent="0.25">
      <c r="A39" s="5">
        <v>2</v>
      </c>
      <c r="B39" s="35" t="s">
        <v>36</v>
      </c>
      <c r="C39" s="5" t="s">
        <v>13</v>
      </c>
      <c r="D39" s="34">
        <v>48105.84</v>
      </c>
    </row>
    <row r="40" spans="1:4" x14ac:dyDescent="0.25">
      <c r="A40" s="5"/>
      <c r="B40" s="13" t="s">
        <v>37</v>
      </c>
      <c r="C40" s="5"/>
      <c r="D40" s="34"/>
    </row>
    <row r="41" spans="1:4" x14ac:dyDescent="0.25">
      <c r="A41" s="5">
        <v>3</v>
      </c>
      <c r="B41" s="35" t="s">
        <v>38</v>
      </c>
      <c r="C41" s="5" t="s">
        <v>13</v>
      </c>
      <c r="D41" s="34">
        <v>36444</v>
      </c>
    </row>
    <row r="42" spans="1:4" x14ac:dyDescent="0.25">
      <c r="A42" s="5"/>
      <c r="B42" s="13" t="s">
        <v>39</v>
      </c>
      <c r="C42" s="5"/>
      <c r="D42" s="34"/>
    </row>
    <row r="43" spans="1:4" ht="28.5" x14ac:dyDescent="0.25">
      <c r="A43" s="5">
        <v>4</v>
      </c>
      <c r="B43" s="11" t="s">
        <v>40</v>
      </c>
      <c r="C43" s="5" t="s">
        <v>13</v>
      </c>
      <c r="D43" s="34">
        <v>5842.44</v>
      </c>
    </row>
    <row r="44" spans="1:4" x14ac:dyDescent="0.25">
      <c r="A44" s="5"/>
      <c r="B44" s="6" t="s">
        <v>122</v>
      </c>
      <c r="C44" s="5"/>
      <c r="D44" s="34"/>
    </row>
    <row r="45" spans="1:4" x14ac:dyDescent="0.25">
      <c r="A45" s="5"/>
      <c r="B45" s="6" t="s">
        <v>41</v>
      </c>
      <c r="C45" s="5"/>
      <c r="D45" s="27"/>
    </row>
    <row r="46" spans="1:4" x14ac:dyDescent="0.25">
      <c r="A46" s="5">
        <v>5</v>
      </c>
      <c r="B46" s="11" t="s">
        <v>42</v>
      </c>
      <c r="C46" s="5" t="s">
        <v>13</v>
      </c>
      <c r="D46" s="34">
        <v>7856.88</v>
      </c>
    </row>
    <row r="47" spans="1:4" x14ac:dyDescent="0.25">
      <c r="A47" s="5"/>
      <c r="B47" s="6" t="s">
        <v>39</v>
      </c>
      <c r="C47" s="5"/>
      <c r="D47" s="34"/>
    </row>
    <row r="48" spans="1:4" x14ac:dyDescent="0.25">
      <c r="A48" s="5">
        <v>9</v>
      </c>
      <c r="B48" s="11" t="s">
        <v>43</v>
      </c>
      <c r="C48" s="5" t="s">
        <v>13</v>
      </c>
      <c r="D48" s="34">
        <v>32231.040000000001</v>
      </c>
    </row>
    <row r="49" spans="1:6" x14ac:dyDescent="0.25">
      <c r="A49" s="5"/>
      <c r="B49" s="6" t="s">
        <v>35</v>
      </c>
      <c r="C49" s="5"/>
      <c r="D49" s="34"/>
    </row>
    <row r="50" spans="1:6" x14ac:dyDescent="0.25">
      <c r="A50" s="5">
        <v>10</v>
      </c>
      <c r="B50" s="11" t="s">
        <v>44</v>
      </c>
      <c r="C50" s="5" t="s">
        <v>13</v>
      </c>
      <c r="D50" s="34">
        <v>40691.64</v>
      </c>
    </row>
    <row r="51" spans="1:6" x14ac:dyDescent="0.25">
      <c r="A51" s="5"/>
      <c r="B51" s="6" t="s">
        <v>35</v>
      </c>
      <c r="C51" s="5"/>
      <c r="D51" s="34"/>
    </row>
    <row r="52" spans="1:6" x14ac:dyDescent="0.25">
      <c r="A52" s="5">
        <v>11</v>
      </c>
      <c r="B52" s="11" t="s">
        <v>45</v>
      </c>
      <c r="C52" s="5" t="s">
        <v>13</v>
      </c>
      <c r="D52" s="34">
        <v>2417.36</v>
      </c>
    </row>
    <row r="53" spans="1:6" x14ac:dyDescent="0.25">
      <c r="A53" s="5">
        <v>12</v>
      </c>
      <c r="B53" s="11" t="s">
        <v>46</v>
      </c>
      <c r="C53" s="5" t="s">
        <v>13</v>
      </c>
      <c r="D53" s="34">
        <v>2869.14</v>
      </c>
    </row>
    <row r="54" spans="1:6" x14ac:dyDescent="0.25">
      <c r="A54" s="5"/>
      <c r="B54" s="6" t="s">
        <v>35</v>
      </c>
      <c r="C54" s="5"/>
      <c r="D54" s="34"/>
    </row>
    <row r="55" spans="1:6" x14ac:dyDescent="0.25">
      <c r="A55" s="5">
        <v>14</v>
      </c>
      <c r="B55" s="11" t="s">
        <v>47</v>
      </c>
      <c r="C55" s="5" t="s">
        <v>13</v>
      </c>
      <c r="D55" s="34">
        <v>4018.62</v>
      </c>
    </row>
    <row r="56" spans="1:6" x14ac:dyDescent="0.25">
      <c r="A56" s="5"/>
      <c r="B56" s="11" t="s">
        <v>59</v>
      </c>
      <c r="C56" s="8"/>
      <c r="D56" s="12">
        <f>D35+D39+D41+D43+D46+D48+D50+D52+D53+D55</f>
        <v>326323.20000000001</v>
      </c>
    </row>
    <row r="57" spans="1:6" x14ac:dyDescent="0.25">
      <c r="A57" s="14">
        <v>15</v>
      </c>
      <c r="B57" s="15" t="s">
        <v>116</v>
      </c>
      <c r="C57" s="14" t="s">
        <v>13</v>
      </c>
      <c r="D57" s="16">
        <f>D58+D59+D60+D61+D62+D63+D64+D65</f>
        <v>29660.489999999998</v>
      </c>
      <c r="F57" s="36"/>
    </row>
    <row r="58" spans="1:6" x14ac:dyDescent="0.25">
      <c r="A58" s="17" t="s">
        <v>78</v>
      </c>
      <c r="B58" s="21" t="s">
        <v>60</v>
      </c>
      <c r="C58" s="22" t="s">
        <v>48</v>
      </c>
      <c r="D58" s="23">
        <v>1600</v>
      </c>
    </row>
    <row r="59" spans="1:6" x14ac:dyDescent="0.25">
      <c r="A59" s="17" t="s">
        <v>80</v>
      </c>
      <c r="B59" s="21" t="s">
        <v>61</v>
      </c>
      <c r="C59" s="22" t="s">
        <v>13</v>
      </c>
      <c r="D59" s="23">
        <v>2400</v>
      </c>
    </row>
    <row r="60" spans="1:6" x14ac:dyDescent="0.25">
      <c r="A60" s="17" t="s">
        <v>81</v>
      </c>
      <c r="B60" s="21" t="s">
        <v>62</v>
      </c>
      <c r="C60" s="22" t="s">
        <v>13</v>
      </c>
      <c r="D60" s="23">
        <v>9335.24</v>
      </c>
    </row>
    <row r="61" spans="1:6" x14ac:dyDescent="0.25">
      <c r="A61" s="17" t="s">
        <v>79</v>
      </c>
      <c r="B61" s="24" t="s">
        <v>108</v>
      </c>
      <c r="C61" s="22" t="s">
        <v>13</v>
      </c>
      <c r="D61" s="23">
        <v>1665.84</v>
      </c>
    </row>
    <row r="62" spans="1:6" x14ac:dyDescent="0.25">
      <c r="A62" s="17" t="s">
        <v>82</v>
      </c>
      <c r="B62" s="24" t="s">
        <v>109</v>
      </c>
      <c r="C62" s="22" t="s">
        <v>13</v>
      </c>
      <c r="D62" s="23">
        <v>1158.82</v>
      </c>
    </row>
    <row r="63" spans="1:6" x14ac:dyDescent="0.25">
      <c r="A63" s="17" t="s">
        <v>83</v>
      </c>
      <c r="B63" s="24" t="s">
        <v>110</v>
      </c>
      <c r="C63" s="22" t="s">
        <v>13</v>
      </c>
      <c r="D63" s="23">
        <v>9418.48</v>
      </c>
    </row>
    <row r="64" spans="1:6" x14ac:dyDescent="0.25">
      <c r="A64" s="17" t="s">
        <v>112</v>
      </c>
      <c r="B64" s="24" t="s">
        <v>111</v>
      </c>
      <c r="C64" s="22" t="s">
        <v>13</v>
      </c>
      <c r="D64" s="23">
        <v>2437.3000000000002</v>
      </c>
    </row>
    <row r="65" spans="1:4" x14ac:dyDescent="0.25">
      <c r="A65" s="17" t="s">
        <v>113</v>
      </c>
      <c r="B65" s="24" t="s">
        <v>63</v>
      </c>
      <c r="C65" s="22" t="s">
        <v>13</v>
      </c>
      <c r="D65" s="23">
        <v>1644.81</v>
      </c>
    </row>
    <row r="66" spans="1:4" x14ac:dyDescent="0.25">
      <c r="A66" s="17"/>
      <c r="B66" s="25" t="s">
        <v>84</v>
      </c>
      <c r="C66" s="22" t="s">
        <v>13</v>
      </c>
      <c r="D66" s="26">
        <v>29660.49</v>
      </c>
    </row>
    <row r="67" spans="1:4" x14ac:dyDescent="0.25">
      <c r="A67" s="5" t="s">
        <v>117</v>
      </c>
      <c r="B67" s="74" t="s">
        <v>49</v>
      </c>
      <c r="C67" s="74"/>
      <c r="D67" s="74"/>
    </row>
    <row r="68" spans="1:4" x14ac:dyDescent="0.25">
      <c r="A68" s="5"/>
      <c r="B68" s="6" t="s">
        <v>50</v>
      </c>
      <c r="C68" s="5" t="s">
        <v>13</v>
      </c>
      <c r="D68" s="7">
        <v>0</v>
      </c>
    </row>
    <row r="69" spans="1:4" x14ac:dyDescent="0.25">
      <c r="A69" s="5"/>
      <c r="B69" s="6" t="s">
        <v>51</v>
      </c>
      <c r="C69" s="5" t="s">
        <v>13</v>
      </c>
      <c r="D69" s="7">
        <v>0</v>
      </c>
    </row>
    <row r="70" spans="1:4" x14ac:dyDescent="0.25">
      <c r="A70" s="5"/>
      <c r="B70" s="6" t="s">
        <v>52</v>
      </c>
      <c r="C70" s="5" t="s">
        <v>13</v>
      </c>
      <c r="D70" s="7">
        <v>0</v>
      </c>
    </row>
    <row r="71" spans="1:4" x14ac:dyDescent="0.25">
      <c r="A71" s="5"/>
      <c r="B71" s="6" t="s">
        <v>53</v>
      </c>
      <c r="C71" s="5" t="s">
        <v>13</v>
      </c>
      <c r="D71" s="7">
        <v>0</v>
      </c>
    </row>
    <row r="72" spans="1:4" x14ac:dyDescent="0.25">
      <c r="A72" s="5" t="s">
        <v>118</v>
      </c>
      <c r="B72" s="74" t="s">
        <v>55</v>
      </c>
      <c r="C72" s="74"/>
      <c r="D72" s="74"/>
    </row>
    <row r="73" spans="1:4" x14ac:dyDescent="0.25">
      <c r="A73" s="5"/>
      <c r="B73" s="6" t="s">
        <v>56</v>
      </c>
      <c r="C73" s="5" t="s">
        <v>54</v>
      </c>
      <c r="D73" s="18">
        <v>0</v>
      </c>
    </row>
    <row r="74" spans="1:4" x14ac:dyDescent="0.25">
      <c r="A74" s="5"/>
      <c r="B74" s="6" t="s">
        <v>57</v>
      </c>
      <c r="C74" s="5" t="s">
        <v>54</v>
      </c>
      <c r="D74" s="18">
        <v>0</v>
      </c>
    </row>
    <row r="75" spans="1:4" ht="30" x14ac:dyDescent="0.25">
      <c r="A75" s="5"/>
      <c r="B75" s="6" t="s">
        <v>58</v>
      </c>
      <c r="C75" s="5" t="s">
        <v>13</v>
      </c>
      <c r="D75" s="27">
        <v>0</v>
      </c>
    </row>
  </sheetData>
  <mergeCells count="12">
    <mergeCell ref="B72:D72"/>
    <mergeCell ref="A1:D1"/>
    <mergeCell ref="A2:D2"/>
    <mergeCell ref="A3:D3"/>
    <mergeCell ref="A4:D4"/>
    <mergeCell ref="A9:D9"/>
    <mergeCell ref="A10:D10"/>
    <mergeCell ref="A11:D11"/>
    <mergeCell ref="A12:D12"/>
    <mergeCell ref="A33:D33"/>
    <mergeCell ref="A34:D34"/>
    <mergeCell ref="B67:D67"/>
  </mergeCells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на 2022г</vt:lpstr>
      <vt:lpstr>отчет 2021г Культ 2в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PotokW7</dc:creator>
  <cp:lastModifiedBy>Пользователь</cp:lastModifiedBy>
  <cp:lastPrinted>2022-03-03T09:29:29Z</cp:lastPrinted>
  <dcterms:created xsi:type="dcterms:W3CDTF">2021-04-01T12:47:02Z</dcterms:created>
  <dcterms:modified xsi:type="dcterms:W3CDTF">2022-03-04T05:48:16Z</dcterms:modified>
</cp:coreProperties>
</file>