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10665" activeTab="1"/>
  </bookViews>
  <sheets>
    <sheet name="План ТР на 2022год" sheetId="3" r:id="rId1"/>
    <sheet name="Отчет 2021г Парковая,1" sheetId="4" r:id="rId2"/>
  </sheets>
  <calcPr calcId="162913"/>
</workbook>
</file>

<file path=xl/calcChain.xml><?xml version="1.0" encoding="utf-8"?>
<calcChain xmlns="http://schemas.openxmlformats.org/spreadsheetml/2006/main">
  <c r="D72" i="4" l="1"/>
  <c r="D69" i="4" s="1"/>
  <c r="D68" i="4"/>
  <c r="A60" i="4"/>
  <c r="A62" i="4" s="1"/>
  <c r="A64" i="4" s="1"/>
  <c r="A66" i="4" s="1"/>
  <c r="A69" i="4" s="1"/>
  <c r="A85" i="4" s="1"/>
  <c r="A90" i="4" s="1"/>
  <c r="D26" i="4"/>
  <c r="D21" i="4" s="1"/>
  <c r="D30" i="4" s="1"/>
  <c r="D33" i="4" s="1"/>
  <c r="D31" i="4" s="1"/>
  <c r="D18" i="4"/>
  <c r="D15" i="4" s="1"/>
  <c r="C18" i="3"/>
  <c r="E18" i="3" l="1"/>
  <c r="F13" i="3" l="1"/>
  <c r="F18" i="3" s="1"/>
  <c r="G13" i="3" l="1"/>
  <c r="G18" i="3" s="1"/>
</calcChain>
</file>

<file path=xl/sharedStrings.xml><?xml version="1.0" encoding="utf-8"?>
<sst xmlns="http://schemas.openxmlformats.org/spreadsheetml/2006/main" count="176" uniqueCount="140">
  <si>
    <t>№</t>
  </si>
  <si>
    <t>Наименование параметра</t>
  </si>
  <si>
    <t>Ед.изм.</t>
  </si>
  <si>
    <t>Значение</t>
  </si>
  <si>
    <t>п/п</t>
  </si>
  <si>
    <t>Дата отчетного периода</t>
  </si>
  <si>
    <t>-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</si>
  <si>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</si>
  <si>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</si>
  <si>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</si>
  <si>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>Переходящие остатки денежных средств (на начало периода):</t>
  </si>
  <si>
    <t>руб.</t>
  </si>
  <si>
    <t xml:space="preserve">    -    переплата потребителями</t>
  </si>
  <si>
    <t xml:space="preserve">    -    задолженность потребителей</t>
  </si>
  <si>
    <t>Начислено за работы (услуги) по содержанию и текущему ремонту, в т.ч.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</si>
  <si>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</si>
  <si>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</si>
  <si>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</si>
  <si>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</si>
  <si>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</si>
  <si>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</si>
  <si>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</si>
  <si>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</si>
  <si>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</si>
  <si>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</si>
  <si>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</si>
  <si>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Выполненные работы (оказанные услуги) по содержанию общего имущества и текущему ремонту</t>
  </si>
  <si>
    <t>в отчетном периоде:</t>
  </si>
  <si>
    <t xml:space="preserve">Содержание конструктивных элеменов зданий и обслуживание </t>
  </si>
  <si>
    <t>ежедневно</t>
  </si>
  <si>
    <t>Санитарное обслуживание домовладений (уборка придомовой территории)</t>
  </si>
  <si>
    <t>ежедневно, кроме выходных и праздничных дней</t>
  </si>
  <si>
    <t>Уборка мест общего пользования</t>
  </si>
  <si>
    <t>по графику</t>
  </si>
  <si>
    <t>Дератизация и дезинсекция по уничтожению грызунов и насекомых</t>
  </si>
  <si>
    <t>Исполнитель:  ООО "Дезцентр Пермь"</t>
  </si>
  <si>
    <t>ИНН:  5904055845</t>
  </si>
  <si>
    <t>ежемесячно</t>
  </si>
  <si>
    <t>Обслуживание дымоходов и вентиляционных шахт</t>
  </si>
  <si>
    <t>Обслуживание мусоропроводов</t>
  </si>
  <si>
    <t>Комплексное содержание лифтового хозяйства</t>
  </si>
  <si>
    <t>Обслуживание системы дымоудаления и пожаротушения</t>
  </si>
  <si>
    <t xml:space="preserve">Обслуживание общедомовых приборов учета </t>
  </si>
  <si>
    <t>Услуги по управлению по ст. Содержание жилья</t>
  </si>
  <si>
    <t>Услуги по управлению по ст. Текущий ремонт</t>
  </si>
  <si>
    <t xml:space="preserve">ХВС в целях содержания общего имущества дома </t>
  </si>
  <si>
    <t>ГВС в целях содержания  общего имущества дома</t>
  </si>
  <si>
    <t>Водоотведение в целях содержания  общего имущества дома</t>
  </si>
  <si>
    <t>ТЕКУЩИЙ РЕМОНТ, всего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</si>
  <si>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</si>
  <si>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</si>
  <si>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</si>
  <si>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</si>
  <si>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</si>
  <si>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шт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</si>
  <si>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</si>
  <si>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</si>
  <si>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</si>
  <si>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</si>
  <si>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"УК "Сити дом"</t>
  </si>
  <si>
    <t>01.01.2021 г.</t>
  </si>
  <si>
    <t>31.12.2021 г.</t>
  </si>
  <si>
    <t xml:space="preserve">Уборка снега с придомовой территории механизированным способом </t>
  </si>
  <si>
    <t>Уборка снега с придомовой  территории механизированным способом с вывозом</t>
  </si>
  <si>
    <t>Замена ламп накаливания на светодиодные в  местах общего пользования</t>
  </si>
  <si>
    <t>июль</t>
  </si>
  <si>
    <t>Замена дверных ручек</t>
  </si>
  <si>
    <t>Устройство ливневой канализации на придомовой территории под.1</t>
  </si>
  <si>
    <t>август</t>
  </si>
  <si>
    <t>Устройство водосточной системы на козырьке входной группы  подъезда №  1</t>
  </si>
  <si>
    <t>Устройство водосточной системы на козырьке входной группы  подъезда №  2</t>
  </si>
  <si>
    <t>Изготовление и установка металлических решеток на техническом этаже   1 и 2 подъездов</t>
  </si>
  <si>
    <t>Замена источника питания в приборе учета ВЗЛЕТ в узле учета</t>
  </si>
  <si>
    <t>Окраска металлических входных дверей</t>
  </si>
  <si>
    <t>Ремонт бетонной отмостки</t>
  </si>
  <si>
    <t>Ремонт 1-х этажей подъездов ( 1 и 2 подъезды)</t>
  </si>
  <si>
    <t xml:space="preserve"> Ремонт  цоколя</t>
  </si>
  <si>
    <t>Замена магнитного фильтра в тепловом узле дома</t>
  </si>
  <si>
    <t>Уборка  снега с придомовой территории механизированным способом  с вывозом на полигон</t>
  </si>
  <si>
    <t>Согласовано</t>
  </si>
  <si>
    <t>Утверждаю</t>
  </si>
  <si>
    <t>___________________________</t>
  </si>
  <si>
    <t>Директор ООО "УК Сити Дом"</t>
  </si>
  <si>
    <t>ПРОЕКТ ПЛАНА</t>
  </si>
  <si>
    <t>ТЕКУЩЕГО РЕМОНТА НА 2022Г В МНОГОКВАРТИРНОМ ДОМЕ</t>
  </si>
  <si>
    <t xml:space="preserve">Общая  площадь  жилых помещений дома кв.м </t>
  </si>
  <si>
    <t>Наименование работ</t>
  </si>
  <si>
    <t>Объем</t>
  </si>
  <si>
    <t>Предварительная стоимость</t>
  </si>
  <si>
    <t>Сроки выполнения работ</t>
  </si>
  <si>
    <t>Переходящие остатки по текущеруменза предыдущий период</t>
  </si>
  <si>
    <t>Начисления по текущему ремонту за год</t>
  </si>
  <si>
    <t>Сумма по текущеему ремонту с учетом  остатков предыдущего периода</t>
  </si>
  <si>
    <t>Собираемость средств  не менее 95%</t>
  </si>
  <si>
    <t xml:space="preserve">Непредвиденные (аварийные ) работы по ремонту инженерного оборудовани\я и конструктивных элементов </t>
  </si>
  <si>
    <t>январь,
февраль,
март</t>
  </si>
  <si>
    <t>Работы будут выполнены в полном объеме при условии собираемости средств жителями 95%</t>
  </si>
  <si>
    <t>____________________________</t>
  </si>
  <si>
    <t>ул. Парковая,д.1</t>
  </si>
  <si>
    <t>Устройство резинового покрытия ступеней крыльца</t>
  </si>
  <si>
    <t>Ремонт подъездов</t>
  </si>
  <si>
    <t>Механизированная уборка территории  с вывозом снега на полигон</t>
  </si>
  <si>
    <t>Стоимость услуг по теущему ремонту общего имущества дома руб/кв.м общ. пл. жил. пом. Январь-март 2022г</t>
  </si>
  <si>
    <t>Стоимость услуг по теущему ремонту общего имущества дома руб/кв.м общ. пл. жил. пом. с 01 апреля 2022г</t>
  </si>
  <si>
    <t xml:space="preserve">    -    за услуги ХВС на ОДН</t>
  </si>
  <si>
    <t xml:space="preserve">    -    за услуги водоотведениния на ОДН</t>
  </si>
  <si>
    <t xml:space="preserve">    -    денежных средств от использования общего имущества в.т.ч.</t>
  </si>
  <si>
    <t xml:space="preserve">     - ООО "Родник Здоровья" (договор № 111/1 от 01.10.2020)</t>
  </si>
  <si>
    <t xml:space="preserve">     -  ПАО " Ростелеком" (дог. № 0501/25/202-14 от 23.07.2017г)</t>
  </si>
  <si>
    <t xml:space="preserve">    -    прочие поступления (МРК Урала-соглашение от 12.07.2021)</t>
  </si>
  <si>
    <t xml:space="preserve">          в т.ч. по статье текущий ремонт</t>
  </si>
  <si>
    <t>ИТОГО:</t>
  </si>
  <si>
    <t>3.1.</t>
  </si>
  <si>
    <t>3.2.</t>
  </si>
  <si>
    <t>4.</t>
  </si>
  <si>
    <t>4.1.</t>
  </si>
  <si>
    <t>4.2.</t>
  </si>
  <si>
    <t>4.3.</t>
  </si>
  <si>
    <t>4.4.</t>
  </si>
  <si>
    <t>4.5.</t>
  </si>
  <si>
    <t>5.</t>
  </si>
  <si>
    <t>5.1.</t>
  </si>
  <si>
    <t>5.2.</t>
  </si>
  <si>
    <t>5.3.</t>
  </si>
  <si>
    <t>5.4.</t>
  </si>
  <si>
    <t>5.5.</t>
  </si>
  <si>
    <t>5.5.1.</t>
  </si>
  <si>
    <t>5.5.2.</t>
  </si>
  <si>
    <t>5.6.</t>
  </si>
  <si>
    <t>7.</t>
  </si>
  <si>
    <t>8.</t>
  </si>
  <si>
    <t>9.</t>
  </si>
  <si>
    <t>10.</t>
  </si>
  <si>
    <t>24 кв.м</t>
  </si>
  <si>
    <t>ул. Парковая, 1</t>
  </si>
  <si>
    <t>10час</t>
  </si>
  <si>
    <t>_______________________2022 г.</t>
  </si>
  <si>
    <t xml:space="preserve">                Отчет об исполнении договора управления  за 2021год. </t>
  </si>
  <si>
    <r>
      <t xml:space="preserve">внутридомового инженерного оборудования, </t>
    </r>
    <r>
      <rPr>
        <sz val="11"/>
        <rFont val="Calibri"/>
        <family val="2"/>
        <charset val="204"/>
      </rPr>
      <t xml:space="preserve">в том числе </t>
    </r>
  </si>
  <si>
    <r>
      <t xml:space="preserve">      -</t>
    </r>
    <r>
      <rPr>
        <b/>
        <sz val="11"/>
        <rFont val="Calibri"/>
        <family val="2"/>
        <charset val="204"/>
      </rPr>
      <t xml:space="preserve"> аварийное обслуживание.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</si>
</sst>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</font>
    <font>
      <sz val="10"/>
      <name val="Arial Cy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2"/>
      <color rgb="FFC00000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0">
    <xf numFmtId="0" fontId="0" fillId="0" borderId="0" xfId="0"/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11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4" fontId="8" fillId="0" borderId="7" xfId="1" applyNumberFormat="1" applyFont="1" applyFill="1" applyBorder="1" applyAlignment="1">
      <alignment horizontal="center" vertical="center" wrapText="1"/>
    </xf>
    <xf numFmtId="4" fontId="8" fillId="0" borderId="7" xfId="1" applyNumberFormat="1" applyFont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center" vertical="center" wrapText="1"/>
    </xf>
    <xf numFmtId="4" fontId="9" fillId="3" borderId="7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vertical="center" wrapText="1"/>
    </xf>
    <xf numFmtId="4" fontId="9" fillId="0" borderId="7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  <xf numFmtId="4" fontId="8" fillId="3" borderId="7" xfId="1" applyNumberFormat="1" applyFont="1" applyFill="1" applyBorder="1" applyAlignment="1">
      <alignment horizontal="center" vertical="center" wrapText="1"/>
    </xf>
    <xf numFmtId="0" fontId="9" fillId="0" borderId="1" xfId="1" applyFont="1" applyBorder="1" applyAlignment="1">
      <alignment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horizontal="center" vertical="center" wrapText="1"/>
    </xf>
    <xf numFmtId="4" fontId="9" fillId="2" borderId="7" xfId="1" applyNumberFormat="1" applyFont="1" applyFill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1" applyFont="1" applyBorder="1" applyAlignment="1">
      <alignment horizontal="center" vertical="center" wrapText="1"/>
    </xf>
    <xf numFmtId="4" fontId="10" fillId="0" borderId="7" xfId="0" applyNumberFormat="1" applyFont="1" applyBorder="1" applyAlignment="1">
      <alignment horizontal="center" vertical="center" wrapText="1"/>
    </xf>
    <xf numFmtId="0" fontId="10" fillId="3" borderId="6" xfId="2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10" fillId="3" borderId="1" xfId="1" applyFont="1" applyFill="1" applyBorder="1" applyAlignment="1">
      <alignment horizontal="center" vertical="center" wrapText="1"/>
    </xf>
    <xf numFmtId="4" fontId="10" fillId="3" borderId="7" xfId="0" applyNumberFormat="1" applyFont="1" applyFill="1" applyBorder="1" applyAlignment="1">
      <alignment horizontal="center" vertical="center" wrapText="1"/>
    </xf>
    <xf numFmtId="3" fontId="8" fillId="0" borderId="7" xfId="1" applyNumberFormat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vertical="center" wrapText="1"/>
    </xf>
    <xf numFmtId="0" fontId="8" fillId="0" borderId="9" xfId="1" applyFont="1" applyFill="1" applyBorder="1" applyAlignment="1">
      <alignment horizontal="center" vertical="center" wrapText="1"/>
    </xf>
    <xf numFmtId="4" fontId="8" fillId="3" borderId="10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5" fillId="0" borderId="0" xfId="1" applyFont="1" applyBorder="1" applyAlignment="1">
      <alignment horizontal="center"/>
    </xf>
    <xf numFmtId="0" fontId="5" fillId="0" borderId="11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1"/>
  <sheetViews>
    <sheetView topLeftCell="A10" workbookViewId="0">
      <selection activeCell="F29" sqref="F29"/>
    </sheetView>
  </sheetViews>
  <sheetFormatPr defaultRowHeight="15" x14ac:dyDescent="0.25"/>
  <cols>
    <col min="1" max="1" width="31.140625" customWidth="1"/>
    <col min="3" max="3" width="17.5703125" customWidth="1"/>
    <col min="4" max="4" width="12.5703125" customWidth="1"/>
    <col min="5" max="5" width="16.28515625" customWidth="1"/>
    <col min="6" max="6" width="15.85546875" customWidth="1"/>
    <col min="7" max="7" width="16.5703125" customWidth="1"/>
    <col min="8" max="8" width="16.85546875" customWidth="1"/>
  </cols>
  <sheetData>
    <row r="1" spans="1:13" x14ac:dyDescent="0.25">
      <c r="A1" s="2"/>
      <c r="B1" s="2"/>
      <c r="C1" s="2"/>
      <c r="D1" s="2"/>
      <c r="E1" s="2"/>
      <c r="F1" s="2"/>
      <c r="G1" s="2"/>
      <c r="H1" s="2"/>
      <c r="I1" s="1"/>
      <c r="J1" s="1"/>
      <c r="K1" s="1"/>
      <c r="L1" s="1"/>
      <c r="M1" s="1"/>
    </row>
    <row r="2" spans="1:13" x14ac:dyDescent="0.25">
      <c r="A2" s="2" t="s">
        <v>79</v>
      </c>
      <c r="B2" s="2"/>
      <c r="C2" s="2"/>
      <c r="D2" s="2"/>
      <c r="E2" s="2"/>
      <c r="F2" s="2"/>
      <c r="G2" s="2" t="s">
        <v>80</v>
      </c>
      <c r="H2" s="2"/>
      <c r="I2" s="1"/>
      <c r="J2" s="1"/>
      <c r="K2" s="1"/>
      <c r="L2" s="1"/>
      <c r="M2" s="1"/>
    </row>
    <row r="3" spans="1:13" x14ac:dyDescent="0.25">
      <c r="A3" s="46" t="s">
        <v>81</v>
      </c>
      <c r="B3" s="46"/>
      <c r="C3" s="2"/>
      <c r="D3" s="2"/>
      <c r="E3" s="2"/>
      <c r="F3" s="2"/>
      <c r="G3" s="46" t="s">
        <v>82</v>
      </c>
      <c r="H3" s="46"/>
      <c r="I3" s="1"/>
      <c r="J3" s="1"/>
      <c r="K3" s="1"/>
      <c r="L3" s="1"/>
      <c r="M3" s="1"/>
    </row>
    <row r="4" spans="1:13" x14ac:dyDescent="0.25">
      <c r="A4" s="46" t="s">
        <v>81</v>
      </c>
      <c r="B4" s="46"/>
      <c r="C4" s="2"/>
      <c r="D4" s="2"/>
      <c r="E4" s="2"/>
      <c r="F4" s="2"/>
      <c r="G4" s="46" t="s">
        <v>97</v>
      </c>
      <c r="H4" s="46"/>
      <c r="I4" s="1"/>
      <c r="J4" s="1"/>
      <c r="K4" s="1"/>
      <c r="L4" s="1"/>
      <c r="M4" s="1"/>
    </row>
    <row r="5" spans="1:13" x14ac:dyDescent="0.25">
      <c r="A5" s="2"/>
      <c r="B5" s="2"/>
      <c r="C5" s="2"/>
      <c r="D5" s="2"/>
      <c r="E5" s="2"/>
      <c r="F5" s="2"/>
      <c r="G5" s="46" t="s">
        <v>136</v>
      </c>
      <c r="H5" s="46"/>
      <c r="I5" s="1"/>
      <c r="J5" s="1"/>
      <c r="K5" s="1"/>
      <c r="L5" s="1"/>
      <c r="M5" s="1"/>
    </row>
    <row r="6" spans="1:13" x14ac:dyDescent="0.25">
      <c r="A6" s="48" t="s">
        <v>83</v>
      </c>
      <c r="B6" s="48"/>
      <c r="C6" s="48"/>
      <c r="D6" s="48"/>
      <c r="E6" s="48"/>
      <c r="F6" s="48"/>
      <c r="G6" s="48"/>
      <c r="H6" s="48"/>
      <c r="I6" s="1"/>
      <c r="J6" s="1"/>
      <c r="K6" s="1"/>
      <c r="L6" s="1"/>
      <c r="M6" s="1"/>
    </row>
    <row r="7" spans="1:13" x14ac:dyDescent="0.25">
      <c r="A7" s="48" t="s">
        <v>84</v>
      </c>
      <c r="B7" s="48"/>
      <c r="C7" s="48"/>
      <c r="D7" s="48"/>
      <c r="E7" s="48"/>
      <c r="F7" s="48"/>
      <c r="G7" s="48"/>
      <c r="H7" s="48"/>
      <c r="I7" s="1"/>
      <c r="J7" s="1"/>
      <c r="K7" s="1"/>
      <c r="L7" s="1"/>
      <c r="M7" s="1"/>
    </row>
    <row r="8" spans="1:13" x14ac:dyDescent="0.25">
      <c r="A8" s="48" t="s">
        <v>98</v>
      </c>
      <c r="B8" s="48"/>
      <c r="C8" s="48"/>
      <c r="D8" s="48"/>
      <c r="E8" s="48"/>
      <c r="F8" s="48"/>
      <c r="G8" s="48"/>
      <c r="H8" s="48"/>
      <c r="I8" s="1"/>
      <c r="J8" s="1"/>
      <c r="K8" s="1"/>
      <c r="L8" s="1"/>
      <c r="M8" s="1"/>
    </row>
    <row r="9" spans="1:13" x14ac:dyDescent="0.25">
      <c r="A9" s="46" t="s">
        <v>85</v>
      </c>
      <c r="B9" s="46"/>
      <c r="C9" s="46"/>
      <c r="D9" s="46"/>
      <c r="E9" s="46"/>
      <c r="F9" s="46"/>
      <c r="G9" s="2"/>
      <c r="H9" s="7">
        <v>3634.8</v>
      </c>
      <c r="I9" s="1"/>
      <c r="J9" s="1"/>
      <c r="K9" s="1"/>
      <c r="L9" s="1"/>
      <c r="M9" s="1"/>
    </row>
    <row r="10" spans="1:13" ht="23.25" customHeight="1" x14ac:dyDescent="0.25">
      <c r="A10" s="46" t="s">
        <v>102</v>
      </c>
      <c r="B10" s="46"/>
      <c r="C10" s="46"/>
      <c r="D10" s="46"/>
      <c r="E10" s="46"/>
      <c r="F10" s="46"/>
      <c r="G10" s="47"/>
      <c r="H10" s="7">
        <v>0.82</v>
      </c>
      <c r="I10" s="1"/>
      <c r="J10" s="1"/>
      <c r="K10" s="1"/>
      <c r="L10" s="1"/>
      <c r="M10" s="1"/>
    </row>
    <row r="11" spans="1:13" x14ac:dyDescent="0.25">
      <c r="A11" s="49" t="s">
        <v>103</v>
      </c>
      <c r="B11" s="49"/>
      <c r="C11" s="49"/>
      <c r="D11" s="49"/>
      <c r="E11" s="49"/>
      <c r="F11" s="49"/>
      <c r="G11" s="50"/>
      <c r="H11" s="8">
        <v>4.47</v>
      </c>
      <c r="I11" s="1"/>
      <c r="J11" s="1"/>
      <c r="K11" s="1"/>
      <c r="L11" s="1"/>
      <c r="M11" s="1"/>
    </row>
    <row r="12" spans="1:13" ht="105" x14ac:dyDescent="0.25">
      <c r="A12" s="4" t="s">
        <v>86</v>
      </c>
      <c r="B12" s="4" t="s">
        <v>87</v>
      </c>
      <c r="C12" s="4" t="s">
        <v>88</v>
      </c>
      <c r="D12" s="4" t="s">
        <v>89</v>
      </c>
      <c r="E12" s="4" t="s">
        <v>90</v>
      </c>
      <c r="F12" s="4" t="s">
        <v>91</v>
      </c>
      <c r="G12" s="4" t="s">
        <v>92</v>
      </c>
      <c r="H12" s="4" t="s">
        <v>93</v>
      </c>
      <c r="I12" s="1"/>
      <c r="J12" s="1"/>
      <c r="K12" s="1"/>
      <c r="L12" s="1"/>
      <c r="M12" s="1"/>
    </row>
    <row r="13" spans="1:13" x14ac:dyDescent="0.25">
      <c r="A13" s="3"/>
      <c r="B13" s="3"/>
      <c r="C13" s="4"/>
      <c r="D13" s="4"/>
      <c r="E13" s="5">
        <v>14554.61</v>
      </c>
      <c r="F13" s="5">
        <f>(H9*H10*3)+(H9*H11*9)</f>
        <v>155169.61200000002</v>
      </c>
      <c r="G13" s="5">
        <f>E13+F13</f>
        <v>169724.22200000001</v>
      </c>
      <c r="H13" s="5">
        <v>108743.83</v>
      </c>
      <c r="I13" s="1"/>
      <c r="J13" s="1"/>
      <c r="K13" s="1"/>
      <c r="L13" s="1"/>
      <c r="M13" s="1"/>
    </row>
    <row r="14" spans="1:13" ht="60" x14ac:dyDescent="0.25">
      <c r="A14" s="3" t="s">
        <v>94</v>
      </c>
      <c r="B14" s="4"/>
      <c r="C14" s="5">
        <v>10000</v>
      </c>
      <c r="D14" s="4"/>
      <c r="E14" s="4"/>
      <c r="F14" s="4"/>
      <c r="G14" s="4"/>
      <c r="H14" s="4"/>
      <c r="I14" s="1"/>
      <c r="J14" s="1"/>
      <c r="K14" s="1"/>
      <c r="L14" s="1"/>
      <c r="M14" s="1"/>
    </row>
    <row r="15" spans="1:13" ht="45" x14ac:dyDescent="0.25">
      <c r="A15" s="3" t="s">
        <v>101</v>
      </c>
      <c r="B15" s="4" t="s">
        <v>135</v>
      </c>
      <c r="C15" s="5">
        <v>20000</v>
      </c>
      <c r="D15" s="4" t="s">
        <v>95</v>
      </c>
      <c r="E15" s="4"/>
      <c r="F15" s="4"/>
      <c r="G15" s="4"/>
      <c r="H15" s="4"/>
      <c r="I15" s="1"/>
      <c r="J15" s="1"/>
      <c r="K15" s="1"/>
      <c r="L15" s="1"/>
      <c r="M15" s="1"/>
    </row>
    <row r="16" spans="1:13" ht="30" x14ac:dyDescent="0.25">
      <c r="A16" s="3" t="s">
        <v>99</v>
      </c>
      <c r="B16" s="4" t="s">
        <v>133</v>
      </c>
      <c r="C16" s="5">
        <v>15000</v>
      </c>
      <c r="D16" s="4" t="s">
        <v>65</v>
      </c>
      <c r="E16" s="4"/>
      <c r="F16" s="4"/>
      <c r="G16" s="4"/>
      <c r="H16" s="4"/>
      <c r="I16" s="1"/>
      <c r="J16" s="1"/>
      <c r="K16" s="1"/>
      <c r="L16" s="1"/>
      <c r="M16" s="1"/>
    </row>
    <row r="17" spans="1:13" x14ac:dyDescent="0.25">
      <c r="A17" s="3" t="s">
        <v>100</v>
      </c>
      <c r="B17" s="3"/>
      <c r="C17" s="9">
        <v>125000</v>
      </c>
      <c r="D17" s="4" t="s">
        <v>68</v>
      </c>
      <c r="E17" s="4"/>
      <c r="F17" s="4"/>
      <c r="G17" s="4"/>
      <c r="H17" s="4"/>
      <c r="I17" s="1"/>
      <c r="J17" s="1"/>
      <c r="K17" s="1"/>
      <c r="L17" s="1"/>
      <c r="M17" s="1"/>
    </row>
    <row r="18" spans="1:13" x14ac:dyDescent="0.25">
      <c r="A18" s="3"/>
      <c r="B18" s="3"/>
      <c r="C18" s="5">
        <f>SUM(C14:C17)</f>
        <v>170000</v>
      </c>
      <c r="D18" s="4"/>
      <c r="E18" s="5">
        <f>E13</f>
        <v>14554.61</v>
      </c>
      <c r="F18" s="5">
        <f>F13</f>
        <v>155169.61200000002</v>
      </c>
      <c r="G18" s="5">
        <f>G13</f>
        <v>169724.22200000001</v>
      </c>
      <c r="H18" s="5">
        <v>108743.83</v>
      </c>
      <c r="I18" s="1"/>
      <c r="J18" s="1"/>
      <c r="K18" s="1"/>
      <c r="L18" s="1"/>
      <c r="M18" s="1"/>
    </row>
    <row r="19" spans="1:13" x14ac:dyDescent="0.25">
      <c r="A19" s="2"/>
      <c r="B19" s="2"/>
      <c r="C19" s="2"/>
      <c r="D19" s="2"/>
      <c r="E19" s="2"/>
      <c r="F19" s="2"/>
      <c r="G19" s="2"/>
      <c r="H19" s="2"/>
      <c r="I19" s="1"/>
      <c r="J19" s="1"/>
      <c r="K19" s="1"/>
      <c r="L19" s="1"/>
      <c r="M19" s="1"/>
    </row>
    <row r="20" spans="1:13" x14ac:dyDescent="0.25">
      <c r="A20" s="46" t="s">
        <v>96</v>
      </c>
      <c r="B20" s="46"/>
      <c r="C20" s="46"/>
      <c r="D20" s="46"/>
      <c r="E20" s="46"/>
      <c r="F20" s="46"/>
      <c r="G20" s="46"/>
      <c r="H20" s="46"/>
      <c r="I20" s="1"/>
      <c r="J20" s="1"/>
      <c r="K20" s="1"/>
      <c r="L20" s="1"/>
      <c r="M20" s="1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1"/>
      <c r="J21" s="1"/>
      <c r="K21" s="1"/>
      <c r="L21" s="1"/>
      <c r="M21" s="1"/>
    </row>
    <row r="22" spans="1:13" x14ac:dyDescent="0.25">
      <c r="A22" s="2"/>
      <c r="B22" s="2"/>
      <c r="C22" s="2"/>
      <c r="D22" s="2"/>
      <c r="E22" s="2"/>
      <c r="F22" s="2"/>
      <c r="G22" s="2"/>
      <c r="H22" s="2"/>
      <c r="I22" s="1"/>
      <c r="J22" s="1"/>
      <c r="K22" s="1"/>
      <c r="L22" s="1"/>
      <c r="M22" s="1"/>
    </row>
    <row r="23" spans="1:13" x14ac:dyDescent="0.25">
      <c r="A23" s="2"/>
      <c r="B23" s="2"/>
      <c r="C23" s="2"/>
      <c r="D23" s="2"/>
      <c r="E23" s="2"/>
      <c r="F23" s="2"/>
      <c r="G23" s="6"/>
      <c r="H23" s="2"/>
      <c r="I23" s="1"/>
      <c r="J23" s="1"/>
      <c r="K23" s="1"/>
      <c r="L23" s="1"/>
      <c r="M23" s="1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1"/>
      <c r="J24" s="1"/>
      <c r="K24" s="1"/>
      <c r="L24" s="1"/>
      <c r="M24" s="1"/>
    </row>
    <row r="25" spans="1:13" x14ac:dyDescent="0.25">
      <c r="A25" s="2"/>
      <c r="B25" s="2"/>
      <c r="C25" s="2"/>
      <c r="D25" s="2"/>
      <c r="E25" s="2"/>
      <c r="F25" s="2"/>
      <c r="G25" s="2"/>
      <c r="H25" s="2"/>
      <c r="I25" s="1"/>
      <c r="J25" s="1"/>
      <c r="K25" s="1"/>
      <c r="L25" s="1"/>
      <c r="M25" s="1"/>
    </row>
    <row r="26" spans="1:13" x14ac:dyDescent="0.25">
      <c r="A26" s="2"/>
      <c r="B26" s="2"/>
      <c r="C26" s="2"/>
      <c r="D26" s="2"/>
      <c r="E26" s="2"/>
      <c r="F26" s="2"/>
      <c r="G26" s="2"/>
      <c r="H26" s="2"/>
      <c r="I26" s="1"/>
      <c r="J26" s="1"/>
      <c r="K26" s="1"/>
      <c r="L26" s="1"/>
      <c r="M26" s="1"/>
    </row>
    <row r="27" spans="1:13" x14ac:dyDescent="0.25">
      <c r="A27" s="2"/>
      <c r="B27" s="2"/>
      <c r="C27" s="2"/>
      <c r="D27" s="2"/>
      <c r="E27" s="2"/>
      <c r="F27" s="2"/>
      <c r="G27" s="2"/>
      <c r="H27" s="2"/>
      <c r="I27" s="1"/>
      <c r="J27" s="1"/>
      <c r="K27" s="1"/>
      <c r="L27" s="1"/>
      <c r="M27" s="1"/>
    </row>
    <row r="28" spans="1:13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mergeCells count="12">
    <mergeCell ref="G3:H3"/>
    <mergeCell ref="G4:H4"/>
    <mergeCell ref="G5:H5"/>
    <mergeCell ref="A3:B3"/>
    <mergeCell ref="A4:B4"/>
    <mergeCell ref="A10:G10"/>
    <mergeCell ref="A20:H20"/>
    <mergeCell ref="A6:H6"/>
    <mergeCell ref="A7:H7"/>
    <mergeCell ref="A8:H8"/>
    <mergeCell ref="A9:F9"/>
    <mergeCell ref="A11:G11"/>
  </mergeCells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93"/>
  <sheetViews>
    <sheetView tabSelected="1" workbookViewId="0">
      <selection activeCell="G14" sqref="G14"/>
    </sheetView>
  </sheetViews>
  <sheetFormatPr defaultRowHeight="15" x14ac:dyDescent="0.25"/>
  <cols>
    <col min="1" max="1" width="9.42578125" customWidth="1"/>
    <col min="2" max="2" width="72.5703125" customWidth="1"/>
    <col min="3" max="3" width="10.42578125" customWidth="1"/>
    <col min="4" max="4" width="15.7109375" customWidth="1"/>
  </cols>
  <sheetData>
    <row r="1" spans="1:4" ht="15.75" x14ac:dyDescent="0.25">
      <c r="A1" s="52" t="s">
        <v>59</v>
      </c>
      <c r="B1" s="52"/>
      <c r="C1" s="52"/>
      <c r="D1" s="10"/>
    </row>
    <row r="2" spans="1:4" ht="16.5" thickBot="1" x14ac:dyDescent="0.3">
      <c r="A2" s="53" t="s">
        <v>137</v>
      </c>
      <c r="B2" s="53"/>
      <c r="C2" s="53"/>
      <c r="D2" s="11"/>
    </row>
    <row r="3" spans="1:4" ht="15.75" x14ac:dyDescent="0.25">
      <c r="A3" s="54" t="s">
        <v>134</v>
      </c>
      <c r="B3" s="55"/>
      <c r="C3" s="55"/>
      <c r="D3" s="12"/>
    </row>
    <row r="4" spans="1:4" x14ac:dyDescent="0.25">
      <c r="A4" s="13" t="s">
        <v>0</v>
      </c>
      <c r="B4" s="14" t="s">
        <v>1</v>
      </c>
      <c r="C4" s="14" t="s">
        <v>2</v>
      </c>
      <c r="D4" s="15" t="s">
        <v>3</v>
      </c>
    </row>
    <row r="5" spans="1:4" x14ac:dyDescent="0.25">
      <c r="A5" s="13" t="s">
        <v>4</v>
      </c>
      <c r="B5" s="14"/>
      <c r="C5" s="14"/>
      <c r="D5" s="16"/>
    </row>
    <row r="6" spans="1:4" x14ac:dyDescent="0.25">
      <c r="A6" s="17">
        <v>1</v>
      </c>
      <c r="B6" s="18" t="s">
        <v>5</v>
      </c>
      <c r="C6" s="19" t="s">
        <v>6</v>
      </c>
      <c r="D6" s="15" t="s">
        <v>60</v>
      </c>
    </row>
    <row r="7" spans="1:4" x14ac:dyDescent="0.25">
      <c r="A7" s="17">
        <v>2</v>
      </c>
      <c r="B7" s="18" t="s">
        <v>7</v>
      </c>
      <c r="C7" s="19" t="s">
        <v>6</v>
      </c>
      <c r="D7" s="15" t="s">
        <v>61</v>
      </c>
    </row>
    <row r="8" spans="1:4" x14ac:dyDescent="0.25">
      <c r="A8" s="56" t="s">
        <v>8</v>
      </c>
      <c r="B8" s="57"/>
      <c r="C8" s="57"/>
      <c r="D8" s="20"/>
    </row>
    <row r="9" spans="1:4" x14ac:dyDescent="0.25">
      <c r="A9" s="56" t="s">
        <v>9</v>
      </c>
      <c r="B9" s="57"/>
      <c r="C9" s="57"/>
      <c r="D9" s="20"/>
    </row>
    <row r="10" spans="1:4" x14ac:dyDescent="0.25">
      <c r="A10" s="56" t="s">
        <v>8</v>
      </c>
      <c r="B10" s="57"/>
      <c r="C10" s="57"/>
      <c r="D10" s="20"/>
    </row>
    <row r="11" spans="1:4" x14ac:dyDescent="0.25">
      <c r="A11" s="56" t="s">
        <v>9</v>
      </c>
      <c r="B11" s="57"/>
      <c r="C11" s="57"/>
      <c r="D11" s="20"/>
    </row>
    <row r="12" spans="1:4" x14ac:dyDescent="0.25">
      <c r="A12" s="17">
        <v>3</v>
      </c>
      <c r="B12" s="21" t="s">
        <v>10</v>
      </c>
      <c r="C12" s="22" t="s">
        <v>11</v>
      </c>
      <c r="D12" s="23">
        <v>-164246.01</v>
      </c>
    </row>
    <row r="13" spans="1:4" x14ac:dyDescent="0.25">
      <c r="A13" s="17" t="s">
        <v>112</v>
      </c>
      <c r="B13" s="18" t="s">
        <v>12</v>
      </c>
      <c r="C13" s="19"/>
      <c r="D13" s="15">
        <v>0</v>
      </c>
    </row>
    <row r="14" spans="1:4" x14ac:dyDescent="0.25">
      <c r="A14" s="17" t="s">
        <v>113</v>
      </c>
      <c r="B14" s="18" t="s">
        <v>13</v>
      </c>
      <c r="C14" s="19"/>
      <c r="D14" s="15">
        <v>-164246.01</v>
      </c>
    </row>
    <row r="15" spans="1:4" x14ac:dyDescent="0.25">
      <c r="A15" s="17" t="s">
        <v>114</v>
      </c>
      <c r="B15" s="24" t="s">
        <v>14</v>
      </c>
      <c r="C15" s="22" t="s">
        <v>11</v>
      </c>
      <c r="D15" s="25">
        <f>D16+D17+D18+D19+D20</f>
        <v>759299.24600000004</v>
      </c>
    </row>
    <row r="16" spans="1:4" x14ac:dyDescent="0.25">
      <c r="A16" s="17" t="s">
        <v>115</v>
      </c>
      <c r="B16" s="18" t="s">
        <v>15</v>
      </c>
      <c r="C16" s="19"/>
      <c r="D16" s="15">
        <v>617988.87</v>
      </c>
    </row>
    <row r="17" spans="1:4" x14ac:dyDescent="0.25">
      <c r="A17" s="17" t="s">
        <v>116</v>
      </c>
      <c r="B17" s="18" t="s">
        <v>16</v>
      </c>
      <c r="C17" s="19"/>
      <c r="D17" s="15">
        <v>35290.379999999997</v>
      </c>
    </row>
    <row r="18" spans="1:4" x14ac:dyDescent="0.25">
      <c r="A18" s="17" t="s">
        <v>117</v>
      </c>
      <c r="B18" s="18" t="s">
        <v>17</v>
      </c>
      <c r="C18" s="19"/>
      <c r="D18" s="15">
        <f>78325.91+7745.156</f>
        <v>86071.066000000006</v>
      </c>
    </row>
    <row r="19" spans="1:4" x14ac:dyDescent="0.25">
      <c r="A19" s="17" t="s">
        <v>118</v>
      </c>
      <c r="B19" s="18" t="s">
        <v>104</v>
      </c>
      <c r="C19" s="19"/>
      <c r="D19" s="15">
        <v>4243.28</v>
      </c>
    </row>
    <row r="20" spans="1:4" x14ac:dyDescent="0.25">
      <c r="A20" s="17" t="s">
        <v>119</v>
      </c>
      <c r="B20" s="18" t="s">
        <v>105</v>
      </c>
      <c r="C20" s="19"/>
      <c r="D20" s="15">
        <v>15705.65</v>
      </c>
    </row>
    <row r="21" spans="1:4" x14ac:dyDescent="0.25">
      <c r="A21" s="17" t="s">
        <v>120</v>
      </c>
      <c r="B21" s="24" t="s">
        <v>18</v>
      </c>
      <c r="C21" s="22" t="s">
        <v>11</v>
      </c>
      <c r="D21" s="25">
        <f>D22+D26+D29</f>
        <v>991848.02</v>
      </c>
    </row>
    <row r="22" spans="1:4" x14ac:dyDescent="0.25">
      <c r="A22" s="17" t="s">
        <v>121</v>
      </c>
      <c r="B22" s="18" t="s">
        <v>19</v>
      </c>
      <c r="C22" s="19"/>
      <c r="D22" s="15">
        <v>819868.02</v>
      </c>
    </row>
    <row r="23" spans="1:4" x14ac:dyDescent="0.25">
      <c r="A23" s="17" t="s">
        <v>122</v>
      </c>
      <c r="B23" s="18" t="s">
        <v>110</v>
      </c>
      <c r="C23" s="19"/>
      <c r="D23" s="15">
        <v>37960.81</v>
      </c>
    </row>
    <row r="24" spans="1:4" x14ac:dyDescent="0.25">
      <c r="A24" s="17" t="s">
        <v>123</v>
      </c>
      <c r="B24" s="18" t="s">
        <v>20</v>
      </c>
      <c r="C24" s="19"/>
      <c r="D24" s="15">
        <v>0</v>
      </c>
    </row>
    <row r="25" spans="1:4" x14ac:dyDescent="0.25">
      <c r="A25" s="17" t="s">
        <v>124</v>
      </c>
      <c r="B25" s="18" t="s">
        <v>21</v>
      </c>
      <c r="C25" s="19"/>
      <c r="D25" s="15">
        <v>0</v>
      </c>
    </row>
    <row r="26" spans="1:4" x14ac:dyDescent="0.25">
      <c r="A26" s="17" t="s">
        <v>125</v>
      </c>
      <c r="B26" s="18" t="s">
        <v>106</v>
      </c>
      <c r="C26" s="19"/>
      <c r="D26" s="15">
        <f>D27+D28</f>
        <v>21980</v>
      </c>
    </row>
    <row r="27" spans="1:4" x14ac:dyDescent="0.25">
      <c r="A27" s="17" t="s">
        <v>126</v>
      </c>
      <c r="B27" s="18" t="s">
        <v>108</v>
      </c>
      <c r="C27" s="19"/>
      <c r="D27" s="15">
        <v>5912</v>
      </c>
    </row>
    <row r="28" spans="1:4" x14ac:dyDescent="0.25">
      <c r="A28" s="17" t="s">
        <v>127</v>
      </c>
      <c r="B28" s="18" t="s">
        <v>107</v>
      </c>
      <c r="C28" s="19"/>
      <c r="D28" s="15">
        <v>16068</v>
      </c>
    </row>
    <row r="29" spans="1:4" x14ac:dyDescent="0.25">
      <c r="A29" s="17" t="s">
        <v>128</v>
      </c>
      <c r="B29" s="18" t="s">
        <v>109</v>
      </c>
      <c r="C29" s="19"/>
      <c r="D29" s="15">
        <v>150000</v>
      </c>
    </row>
    <row r="30" spans="1:4" x14ac:dyDescent="0.25">
      <c r="A30" s="17" t="s">
        <v>129</v>
      </c>
      <c r="B30" s="24" t="s">
        <v>22</v>
      </c>
      <c r="C30" s="22" t="s">
        <v>11</v>
      </c>
      <c r="D30" s="25">
        <f>D12+D21</f>
        <v>827602.01</v>
      </c>
    </row>
    <row r="31" spans="1:4" x14ac:dyDescent="0.25">
      <c r="A31" s="17" t="s">
        <v>130</v>
      </c>
      <c r="B31" s="24" t="s">
        <v>23</v>
      </c>
      <c r="C31" s="22" t="s">
        <v>11</v>
      </c>
      <c r="D31" s="25">
        <f>D32+D33</f>
        <v>-91793.060000000085</v>
      </c>
    </row>
    <row r="32" spans="1:4" x14ac:dyDescent="0.25">
      <c r="A32" s="17" t="s">
        <v>131</v>
      </c>
      <c r="B32" s="18" t="s">
        <v>24</v>
      </c>
      <c r="C32" s="19"/>
      <c r="D32" s="15">
        <v>0</v>
      </c>
    </row>
    <row r="33" spans="1:4" x14ac:dyDescent="0.25">
      <c r="A33" s="17" t="s">
        <v>132</v>
      </c>
      <c r="B33" s="18" t="s">
        <v>25</v>
      </c>
      <c r="C33" s="19"/>
      <c r="D33" s="15">
        <f>D30-D68-D69</f>
        <v>-91793.060000000085</v>
      </c>
    </row>
    <row r="34" spans="1:4" x14ac:dyDescent="0.25">
      <c r="A34" s="58" t="s">
        <v>26</v>
      </c>
      <c r="B34" s="59"/>
      <c r="C34" s="59"/>
      <c r="D34" s="20"/>
    </row>
    <row r="35" spans="1:4" x14ac:dyDescent="0.25">
      <c r="A35" s="58" t="s">
        <v>27</v>
      </c>
      <c r="B35" s="59"/>
      <c r="C35" s="59"/>
      <c r="D35" s="20"/>
    </row>
    <row r="36" spans="1:4" x14ac:dyDescent="0.25">
      <c r="A36" s="17">
        <v>11</v>
      </c>
      <c r="B36" s="21" t="s">
        <v>28</v>
      </c>
      <c r="C36" s="19" t="s">
        <v>11</v>
      </c>
      <c r="D36" s="15">
        <v>167902.86</v>
      </c>
    </row>
    <row r="37" spans="1:4" x14ac:dyDescent="0.25">
      <c r="A37" s="17"/>
      <c r="B37" s="21" t="s">
        <v>138</v>
      </c>
      <c r="C37" s="19"/>
      <c r="D37" s="15"/>
    </row>
    <row r="38" spans="1:4" x14ac:dyDescent="0.25">
      <c r="A38" s="17"/>
      <c r="B38" s="26" t="s">
        <v>139</v>
      </c>
      <c r="C38" s="19"/>
      <c r="D38" s="27">
        <v>26170.560000000001</v>
      </c>
    </row>
    <row r="39" spans="1:4" x14ac:dyDescent="0.25">
      <c r="A39" s="17"/>
      <c r="B39" s="26" t="s">
        <v>29</v>
      </c>
      <c r="C39" s="19"/>
      <c r="D39" s="15"/>
    </row>
    <row r="40" spans="1:4" ht="30" x14ac:dyDescent="0.25">
      <c r="A40" s="17">
        <v>12</v>
      </c>
      <c r="B40" s="21" t="s">
        <v>30</v>
      </c>
      <c r="C40" s="19" t="s">
        <v>11</v>
      </c>
      <c r="D40" s="15">
        <v>113612.33</v>
      </c>
    </row>
    <row r="41" spans="1:4" x14ac:dyDescent="0.25">
      <c r="A41" s="17"/>
      <c r="B41" s="26" t="s">
        <v>31</v>
      </c>
      <c r="C41" s="19"/>
      <c r="D41" s="15"/>
    </row>
    <row r="42" spans="1:4" x14ac:dyDescent="0.25">
      <c r="A42" s="17">
        <v>13</v>
      </c>
      <c r="B42" s="21" t="s">
        <v>32</v>
      </c>
      <c r="C42" s="19" t="s">
        <v>11</v>
      </c>
      <c r="D42" s="15">
        <v>86071.06</v>
      </c>
    </row>
    <row r="43" spans="1:4" x14ac:dyDescent="0.25">
      <c r="A43" s="17"/>
      <c r="B43" s="26" t="s">
        <v>33</v>
      </c>
      <c r="C43" s="19"/>
      <c r="D43" s="15"/>
    </row>
    <row r="44" spans="1:4" x14ac:dyDescent="0.25">
      <c r="A44" s="17">
        <v>14</v>
      </c>
      <c r="B44" s="24" t="s">
        <v>34</v>
      </c>
      <c r="C44" s="19" t="s">
        <v>11</v>
      </c>
      <c r="D44" s="15">
        <v>12481.12</v>
      </c>
    </row>
    <row r="45" spans="1:4" x14ac:dyDescent="0.25">
      <c r="A45" s="17"/>
      <c r="B45" s="18" t="s">
        <v>35</v>
      </c>
      <c r="C45" s="19"/>
      <c r="D45" s="15"/>
    </row>
    <row r="46" spans="1:4" x14ac:dyDescent="0.25">
      <c r="A46" s="17"/>
      <c r="B46" s="18" t="s">
        <v>36</v>
      </c>
      <c r="C46" s="19"/>
      <c r="D46" s="15"/>
    </row>
    <row r="47" spans="1:4" x14ac:dyDescent="0.25">
      <c r="A47" s="17"/>
      <c r="B47" s="18" t="s">
        <v>37</v>
      </c>
      <c r="C47" s="19"/>
      <c r="D47" s="15"/>
    </row>
    <row r="48" spans="1:4" x14ac:dyDescent="0.25">
      <c r="A48" s="17">
        <v>15</v>
      </c>
      <c r="B48" s="24" t="s">
        <v>38</v>
      </c>
      <c r="C48" s="19" t="s">
        <v>11</v>
      </c>
      <c r="D48" s="15">
        <v>16784.669999999998</v>
      </c>
    </row>
    <row r="49" spans="1:4" x14ac:dyDescent="0.25">
      <c r="A49" s="17"/>
      <c r="B49" s="18" t="s">
        <v>33</v>
      </c>
      <c r="C49" s="19"/>
      <c r="D49" s="15"/>
    </row>
    <row r="50" spans="1:4" x14ac:dyDescent="0.25">
      <c r="A50" s="17">
        <v>16</v>
      </c>
      <c r="B50" s="21" t="s">
        <v>39</v>
      </c>
      <c r="C50" s="19" t="s">
        <v>11</v>
      </c>
      <c r="D50" s="15">
        <v>0</v>
      </c>
    </row>
    <row r="51" spans="1:4" x14ac:dyDescent="0.25">
      <c r="A51" s="17"/>
      <c r="B51" s="26"/>
      <c r="C51" s="19"/>
      <c r="D51" s="15"/>
    </row>
    <row r="52" spans="1:4" x14ac:dyDescent="0.25">
      <c r="A52" s="17">
        <v>17</v>
      </c>
      <c r="B52" s="21" t="s">
        <v>40</v>
      </c>
      <c r="C52" s="19" t="s">
        <v>11</v>
      </c>
      <c r="D52" s="27">
        <v>152280</v>
      </c>
    </row>
    <row r="53" spans="1:4" x14ac:dyDescent="0.25">
      <c r="A53" s="17"/>
      <c r="B53" s="26"/>
      <c r="C53" s="19"/>
      <c r="D53" s="15"/>
    </row>
    <row r="54" spans="1:4" x14ac:dyDescent="0.25">
      <c r="A54" s="17">
        <v>18</v>
      </c>
      <c r="B54" s="28" t="s">
        <v>41</v>
      </c>
      <c r="C54" s="19" t="s">
        <v>11</v>
      </c>
      <c r="D54" s="15">
        <v>0</v>
      </c>
    </row>
    <row r="55" spans="1:4" x14ac:dyDescent="0.25">
      <c r="A55" s="17"/>
      <c r="B55" s="26" t="s">
        <v>29</v>
      </c>
      <c r="C55" s="19"/>
      <c r="D55" s="15"/>
    </row>
    <row r="56" spans="1:4" x14ac:dyDescent="0.25">
      <c r="A56" s="17">
        <v>19</v>
      </c>
      <c r="B56" s="24" t="s">
        <v>42</v>
      </c>
      <c r="C56" s="19" t="s">
        <v>11</v>
      </c>
      <c r="D56" s="15">
        <v>68856.84</v>
      </c>
    </row>
    <row r="57" spans="1:4" x14ac:dyDescent="0.25">
      <c r="A57" s="17"/>
      <c r="B57" s="18" t="s">
        <v>29</v>
      </c>
      <c r="C57" s="19"/>
      <c r="D57" s="15"/>
    </row>
    <row r="58" spans="1:4" x14ac:dyDescent="0.25">
      <c r="A58" s="17">
        <v>20</v>
      </c>
      <c r="B58" s="24" t="s">
        <v>43</v>
      </c>
      <c r="C58" s="19" t="s">
        <v>11</v>
      </c>
      <c r="D58" s="15">
        <v>78325.91</v>
      </c>
    </row>
    <row r="59" spans="1:4" x14ac:dyDescent="0.25">
      <c r="A59" s="17"/>
      <c r="B59" s="18" t="s">
        <v>29</v>
      </c>
      <c r="C59" s="19"/>
      <c r="D59" s="15"/>
    </row>
    <row r="60" spans="1:4" x14ac:dyDescent="0.25">
      <c r="A60" s="17">
        <f>A58+1</f>
        <v>21</v>
      </c>
      <c r="B60" s="24" t="s">
        <v>44</v>
      </c>
      <c r="C60" s="19" t="s">
        <v>11</v>
      </c>
      <c r="D60" s="15">
        <v>7745.15</v>
      </c>
    </row>
    <row r="61" spans="1:4" x14ac:dyDescent="0.25">
      <c r="A61" s="17"/>
      <c r="B61" s="18"/>
      <c r="C61" s="19"/>
      <c r="D61" s="15"/>
    </row>
    <row r="62" spans="1:4" x14ac:dyDescent="0.25">
      <c r="A62" s="17">
        <f>A60+1</f>
        <v>22</v>
      </c>
      <c r="B62" s="24" t="s">
        <v>45</v>
      </c>
      <c r="C62" s="19" t="s">
        <v>11</v>
      </c>
      <c r="D62" s="15">
        <v>4243.28</v>
      </c>
    </row>
    <row r="63" spans="1:4" x14ac:dyDescent="0.25">
      <c r="A63" s="17"/>
      <c r="B63" s="18" t="s">
        <v>29</v>
      </c>
      <c r="C63" s="19"/>
      <c r="D63" s="15"/>
    </row>
    <row r="64" spans="1:4" x14ac:dyDescent="0.25">
      <c r="A64" s="17">
        <f>A62+1</f>
        <v>23</v>
      </c>
      <c r="B64" s="24" t="s">
        <v>46</v>
      </c>
      <c r="C64" s="19" t="s">
        <v>11</v>
      </c>
      <c r="D64" s="15">
        <v>0</v>
      </c>
    </row>
    <row r="65" spans="1:4" x14ac:dyDescent="0.25">
      <c r="A65" s="17"/>
      <c r="B65" s="18" t="s">
        <v>29</v>
      </c>
      <c r="C65" s="19"/>
      <c r="D65" s="15"/>
    </row>
    <row r="66" spans="1:4" x14ac:dyDescent="0.25">
      <c r="A66" s="17">
        <f>A64+1</f>
        <v>24</v>
      </c>
      <c r="B66" s="24" t="s">
        <v>47</v>
      </c>
      <c r="C66" s="19" t="s">
        <v>11</v>
      </c>
      <c r="D66" s="15">
        <v>15705.65</v>
      </c>
    </row>
    <row r="67" spans="1:4" x14ac:dyDescent="0.25">
      <c r="A67" s="17"/>
      <c r="B67" s="18" t="s">
        <v>29</v>
      </c>
      <c r="C67" s="19"/>
      <c r="D67" s="15"/>
    </row>
    <row r="68" spans="1:4" x14ac:dyDescent="0.25">
      <c r="A68" s="17"/>
      <c r="B68" s="24" t="s">
        <v>111</v>
      </c>
      <c r="C68" s="22"/>
      <c r="D68" s="25">
        <f>D36+D40+D42+D44+D48+D50+D52+D54+D56+D58+D60+D62+D64+D66</f>
        <v>724008.87000000011</v>
      </c>
    </row>
    <row r="69" spans="1:4" x14ac:dyDescent="0.25">
      <c r="A69" s="29">
        <f>A66+1</f>
        <v>25</v>
      </c>
      <c r="B69" s="30" t="s">
        <v>48</v>
      </c>
      <c r="C69" s="31" t="s">
        <v>11</v>
      </c>
      <c r="D69" s="32">
        <f>D70+D71+D72+D73+D74+D75+D76+D77+D78+D79+D80+D81+D82+D83+D84</f>
        <v>195386.19999999998</v>
      </c>
    </row>
    <row r="70" spans="1:4" x14ac:dyDescent="0.25">
      <c r="A70" s="33"/>
      <c r="B70" s="34" t="s">
        <v>62</v>
      </c>
      <c r="C70" s="35"/>
      <c r="D70" s="36">
        <v>2880</v>
      </c>
    </row>
    <row r="71" spans="1:4" x14ac:dyDescent="0.25">
      <c r="A71" s="33"/>
      <c r="B71" s="34" t="s">
        <v>63</v>
      </c>
      <c r="C71" s="35"/>
      <c r="D71" s="36">
        <v>18560</v>
      </c>
    </row>
    <row r="72" spans="1:4" ht="25.5" x14ac:dyDescent="0.25">
      <c r="A72" s="37"/>
      <c r="B72" s="38" t="s">
        <v>78</v>
      </c>
      <c r="C72" s="39"/>
      <c r="D72" s="40">
        <f>2515.52+8300</f>
        <v>10815.52</v>
      </c>
    </row>
    <row r="73" spans="1:4" x14ac:dyDescent="0.25">
      <c r="A73" s="33"/>
      <c r="B73" s="34" t="s">
        <v>64</v>
      </c>
      <c r="C73" s="35"/>
      <c r="D73" s="36">
        <v>7598.15</v>
      </c>
    </row>
    <row r="74" spans="1:4" x14ac:dyDescent="0.25">
      <c r="A74" s="33"/>
      <c r="B74" s="34" t="s">
        <v>66</v>
      </c>
      <c r="C74" s="35"/>
      <c r="D74" s="36">
        <v>2263.6799999999998</v>
      </c>
    </row>
    <row r="75" spans="1:4" x14ac:dyDescent="0.25">
      <c r="A75" s="33"/>
      <c r="B75" s="34" t="s">
        <v>67</v>
      </c>
      <c r="C75" s="35"/>
      <c r="D75" s="36">
        <v>9499.9599999999991</v>
      </c>
    </row>
    <row r="76" spans="1:4" x14ac:dyDescent="0.25">
      <c r="A76" s="33"/>
      <c r="B76" s="34" t="s">
        <v>69</v>
      </c>
      <c r="C76" s="35"/>
      <c r="D76" s="36">
        <v>4925.32</v>
      </c>
    </row>
    <row r="77" spans="1:4" x14ac:dyDescent="0.25">
      <c r="A77" s="33"/>
      <c r="B77" s="34" t="s">
        <v>70</v>
      </c>
      <c r="C77" s="35"/>
      <c r="D77" s="36">
        <v>4925.32</v>
      </c>
    </row>
    <row r="78" spans="1:4" ht="25.5" x14ac:dyDescent="0.25">
      <c r="A78" s="33"/>
      <c r="B78" s="34" t="s">
        <v>71</v>
      </c>
      <c r="C78" s="35"/>
      <c r="D78" s="36">
        <v>34521.160000000003</v>
      </c>
    </row>
    <row r="79" spans="1:4" x14ac:dyDescent="0.25">
      <c r="A79" s="33"/>
      <c r="B79" s="34" t="s">
        <v>72</v>
      </c>
      <c r="C79" s="35"/>
      <c r="D79" s="36">
        <v>4940.57</v>
      </c>
    </row>
    <row r="80" spans="1:4" x14ac:dyDescent="0.25">
      <c r="A80" s="33"/>
      <c r="B80" s="34" t="s">
        <v>73</v>
      </c>
      <c r="C80" s="35"/>
      <c r="D80" s="36">
        <v>7504.36</v>
      </c>
    </row>
    <row r="81" spans="1:4" x14ac:dyDescent="0.25">
      <c r="A81" s="33"/>
      <c r="B81" s="34" t="s">
        <v>74</v>
      </c>
      <c r="C81" s="35"/>
      <c r="D81" s="36">
        <v>48810.85</v>
      </c>
    </row>
    <row r="82" spans="1:4" x14ac:dyDescent="0.25">
      <c r="A82" s="33"/>
      <c r="B82" s="34" t="s">
        <v>75</v>
      </c>
      <c r="C82" s="35"/>
      <c r="D82" s="36">
        <v>21498.240000000002</v>
      </c>
    </row>
    <row r="83" spans="1:4" x14ac:dyDescent="0.25">
      <c r="A83" s="33"/>
      <c r="B83" s="34" t="s">
        <v>76</v>
      </c>
      <c r="C83" s="35"/>
      <c r="D83" s="36">
        <v>12311.03</v>
      </c>
    </row>
    <row r="84" spans="1:4" x14ac:dyDescent="0.25">
      <c r="A84" s="33"/>
      <c r="B84" s="34" t="s">
        <v>77</v>
      </c>
      <c r="C84" s="35"/>
      <c r="D84" s="36">
        <v>4332.04</v>
      </c>
    </row>
    <row r="85" spans="1:4" x14ac:dyDescent="0.25">
      <c r="A85" s="17">
        <f>A69+1</f>
        <v>26</v>
      </c>
      <c r="B85" s="51" t="s">
        <v>49</v>
      </c>
      <c r="C85" s="51"/>
      <c r="D85" s="20"/>
    </row>
    <row r="86" spans="1:4" x14ac:dyDescent="0.25">
      <c r="A86" s="17"/>
      <c r="B86" s="18" t="s">
        <v>50</v>
      </c>
      <c r="C86" s="19" t="s">
        <v>54</v>
      </c>
      <c r="D86" s="41">
        <v>0</v>
      </c>
    </row>
    <row r="87" spans="1:4" x14ac:dyDescent="0.25">
      <c r="A87" s="17"/>
      <c r="B87" s="18" t="s">
        <v>51</v>
      </c>
      <c r="C87" s="19" t="s">
        <v>54</v>
      </c>
      <c r="D87" s="41">
        <v>0</v>
      </c>
    </row>
    <row r="88" spans="1:4" x14ac:dyDescent="0.25">
      <c r="A88" s="17"/>
      <c r="B88" s="18" t="s">
        <v>52</v>
      </c>
      <c r="C88" s="19" t="s">
        <v>54</v>
      </c>
      <c r="D88" s="41">
        <v>0</v>
      </c>
    </row>
    <row r="89" spans="1:4" x14ac:dyDescent="0.25">
      <c r="A89" s="17"/>
      <c r="B89" s="18" t="s">
        <v>53</v>
      </c>
      <c r="C89" s="19" t="s">
        <v>11</v>
      </c>
      <c r="D89" s="41">
        <v>0</v>
      </c>
    </row>
    <row r="90" spans="1:4" x14ac:dyDescent="0.25">
      <c r="A90" s="17">
        <f>A85+1</f>
        <v>27</v>
      </c>
      <c r="B90" s="51" t="s">
        <v>55</v>
      </c>
      <c r="C90" s="51"/>
      <c r="D90" s="20"/>
    </row>
    <row r="91" spans="1:4" x14ac:dyDescent="0.25">
      <c r="A91" s="17"/>
      <c r="B91" s="18" t="s">
        <v>56</v>
      </c>
      <c r="C91" s="19" t="s">
        <v>54</v>
      </c>
      <c r="D91" s="41">
        <v>50</v>
      </c>
    </row>
    <row r="92" spans="1:4" x14ac:dyDescent="0.25">
      <c r="A92" s="17"/>
      <c r="B92" s="18" t="s">
        <v>57</v>
      </c>
      <c r="C92" s="19" t="s">
        <v>54</v>
      </c>
      <c r="D92" s="41">
        <v>4</v>
      </c>
    </row>
    <row r="93" spans="1:4" ht="30.75" thickBot="1" x14ac:dyDescent="0.3">
      <c r="A93" s="42"/>
      <c r="B93" s="43" t="s">
        <v>58</v>
      </c>
      <c r="C93" s="44" t="s">
        <v>11</v>
      </c>
      <c r="D93" s="45">
        <v>26957.24</v>
      </c>
    </row>
  </sheetData>
  <mergeCells count="11">
    <mergeCell ref="B90:C90"/>
    <mergeCell ref="A1:C1"/>
    <mergeCell ref="A2:C2"/>
    <mergeCell ref="A3:C3"/>
    <mergeCell ref="A8:C8"/>
    <mergeCell ref="A9:C9"/>
    <mergeCell ref="A10:C10"/>
    <mergeCell ref="A11:C11"/>
    <mergeCell ref="A34:C34"/>
    <mergeCell ref="A35:C35"/>
    <mergeCell ref="B85:C85"/>
  </mergeCells>
  <pageMargins left="0" right="0" top="0" bottom="0" header="0.31496062992125984" footer="0.31496062992125984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План ТР на 2022год</vt:lpstr>
      <vt:lpstr>Отчет 2021г Парковая,1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Галя</dc:creator>
  <cp:lastModifiedBy>Пользователь</cp:lastModifiedBy>
  <cp:lastPrinted>2022-03-03T09:30:29Z</cp:lastPrinted>
  <dcterms:created xsi:type="dcterms:W3CDTF">2021-03-16T08:35:53Z</dcterms:created>
  <dcterms:modified xsi:type="dcterms:W3CDTF">2022-03-03T09:30:37Z</dcterms:modified>
</cp:coreProperties>
</file>