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0665" activeTab="1"/>
  </bookViews>
  <sheets>
    <sheet name="План ТР 2022г" sheetId="4" r:id="rId1"/>
    <sheet name="Отчет 2021г Парковая,5" sheetId="5" r:id="rId2"/>
  </sheets>
  <calcPr calcId="162913"/>
</workbook>
</file>

<file path=xl/calcChain.xml><?xml version="1.0" encoding="utf-8"?>
<calcChain xmlns="http://schemas.openxmlformats.org/spreadsheetml/2006/main">
  <c r="F69" i="5" l="1"/>
  <c r="D69" i="5" l="1"/>
  <c r="D68" i="5"/>
  <c r="D22" i="5"/>
  <c r="D16" i="5"/>
  <c r="D13" i="5"/>
  <c r="D30" i="5" l="1"/>
  <c r="D33" i="5" s="1"/>
  <c r="D31" i="5" s="1"/>
  <c r="F13" i="4"/>
  <c r="C16" i="4" l="1"/>
  <c r="F16" i="4"/>
  <c r="G13" i="4" l="1"/>
  <c r="G16" i="4" s="1"/>
  <c r="H13" i="4"/>
  <c r="H16" i="4" s="1"/>
</calcChain>
</file>

<file path=xl/sharedStrings.xml><?xml version="1.0" encoding="utf-8"?>
<sst xmlns="http://schemas.openxmlformats.org/spreadsheetml/2006/main" count="177" uniqueCount="126">
  <si>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</si>
  <si>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</si>
  <si>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</si>
  <si>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</si>
  <si>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</si>
  <si>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</si>
  <si>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</si>
  <si>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</si>
  <si>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</si>
  <si>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</si>
  <si>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</si>
  <si>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</si>
  <si>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</si>
  <si>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</si>
  <si>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</si>
  <si>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</si>
  <si>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</si>
  <si>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</si>
  <si>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</si>
  <si>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</si>
  <si>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</si>
  <si>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</si>
  <si>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</si>
  <si>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</si>
  <si>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</si>
  <si>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</si>
  <si>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</si>
  <si>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</si>
  <si>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</si>
  <si>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</si>
  <si>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</si>
  <si>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</si>
  <si>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</si>
  <si>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</si>
  <si>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</si>
  <si>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</si>
  <si>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</si>
  <si>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</si>
  <si>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</si>
  <si>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</si>
  <si>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Исполнитель:  ООО "Дезцентр Пермь"</t>
  </si>
  <si>
    <t>ИНН:  5904055845</t>
  </si>
  <si>
    <t>ежемесячно</t>
  </si>
  <si>
    <t>Обслуживание дымоходов и вентиляционных шахт</t>
  </si>
  <si>
    <t>Обслуживание мусоропроводов</t>
  </si>
  <si>
    <t>Комплексное содержание лифтового хозяйства</t>
  </si>
  <si>
    <t>Обслуживание системы дымоудаления и пожаротушения</t>
  </si>
  <si>
    <t xml:space="preserve">Обслуживание общедомовых приборов учета </t>
  </si>
  <si>
    <t>Услуги по управлению по ст. Содержание жилья</t>
  </si>
  <si>
    <t>Услуги по управлению по ст. Текущий ремонт</t>
  </si>
  <si>
    <t xml:space="preserve">ХВС в целях содержания общего имущества дома </t>
  </si>
  <si>
    <t>ГВС в целях содержания  общего имущества дома</t>
  </si>
  <si>
    <t>Водоотведение в целях содержания  общего имущества дома</t>
  </si>
  <si>
    <t>ТЕКУЩИЙ РЕМОНТ, всего</t>
  </si>
  <si>
    <t>руб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</si>
  <si>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</si>
  <si>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</si>
  <si>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</si>
  <si>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</si>
  <si>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</si>
  <si>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</si>
  <si>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</si>
  <si>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</si>
  <si>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</si>
  <si>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</si>
  <si>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"УК "Сити дом"</t>
  </si>
  <si>
    <t xml:space="preserve">                Отчет об исполнении договора управления  за 2021год. </t>
  </si>
  <si>
    <t>01.01.2021 г.</t>
  </si>
  <si>
    <t>31.12.2021 г.</t>
  </si>
  <si>
    <t>Итого:</t>
  </si>
  <si>
    <t xml:space="preserve">Уборка снега с придомовой территории механизированным способом </t>
  </si>
  <si>
    <t xml:space="preserve">Уборка  снега с придомовой территории механизированным способом </t>
  </si>
  <si>
    <t>Замена запорной арматуры на трубопроводе  ХВС</t>
  </si>
  <si>
    <t xml:space="preserve">Прочистка дворового канализационного коллектора </t>
  </si>
  <si>
    <t>Замена ламп накаливания на светодиодные в  местах общего пользования</t>
  </si>
  <si>
    <t>Замена дверных ручек</t>
  </si>
  <si>
    <t>Устройство водосточной системы на козырьке входной группы  подъезда №  1</t>
  </si>
  <si>
    <t>Устройство водосточной системы на козырьке входной группы  подъезда №  2</t>
  </si>
  <si>
    <t>Изготовление и установка металлических решеток на техническом этаже   1 и 2 подъездов</t>
  </si>
  <si>
    <t>Окраска металлических входных дверей</t>
  </si>
  <si>
    <t>Ремонт 1-х этажей подъездов ( 1 и 2 подъезды)</t>
  </si>
  <si>
    <t>Ремонт  цоколя</t>
  </si>
  <si>
    <t>Согласовано</t>
  </si>
  <si>
    <t>Утверждаю</t>
  </si>
  <si>
    <t>"_____"______________________</t>
  </si>
  <si>
    <t>Директор ООО "УК Сити Дом"</t>
  </si>
  <si>
    <t>___________________________</t>
  </si>
  <si>
    <t>___________________</t>
  </si>
  <si>
    <t>ПРОЕКТ ПЛАНА</t>
  </si>
  <si>
    <t>ТЕКУЩЕГО РЕМОНТА НА 2022Г В МНОГОКВАРТИРНОМ ДОМЕ</t>
  </si>
  <si>
    <t xml:space="preserve">Общая  площадь  жилых помещений дома кв.м </t>
  </si>
  <si>
    <t>Наименование работ</t>
  </si>
  <si>
    <t>Объем</t>
  </si>
  <si>
    <t>Предварительная стоимость</t>
  </si>
  <si>
    <t>Сроки выполнения работ</t>
  </si>
  <si>
    <t>Начисления по текущему ремонту за год</t>
  </si>
  <si>
    <t>Сумма по текущеему ремонту с учетом  остатков предыдущего периода</t>
  </si>
  <si>
    <t>Собираемость средств  не менее 95%</t>
  </si>
  <si>
    <t xml:space="preserve">Непредвиденные (аварийные ) работы по ремонту инженерного оборудовани\я и конструктивных элементов </t>
  </si>
  <si>
    <t>Механизированная уборка территории  с вывозом снега</t>
  </si>
  <si>
    <t>январь,
февраль,
март</t>
  </si>
  <si>
    <t>Работы будут выполнены в полном объеме при условии собираемости средств жителями 95%</t>
  </si>
  <si>
    <t>ул. Парковая,д.5</t>
  </si>
  <si>
    <t>Стоимость услуг по теущему ремонту общего имущества дома руб/кв.м общ. пл. жил. пом. С 01 апреля 2022г</t>
  </si>
  <si>
    <t>Переходящие остатки по текущему ремонту  за предыдущий период</t>
  </si>
  <si>
    <t>Стоимость услуг по теущему ремонту общего имущества дома руб/кв.м общ. пл. жил. пом. Январь-март 2022г</t>
  </si>
  <si>
    <t>ул. Парковая, 5</t>
  </si>
  <si>
    <t xml:space="preserve">         в т.ч. по статье текущий ремонт</t>
  </si>
  <si>
    <t>3.1.</t>
  </si>
  <si>
    <t>3.2.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</si>
  <si>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</si>
  <si>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</si>
  <si>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</si>
  <si>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</si>
  <si>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</si>
  <si>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</si>
  <si>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</si>
  <si>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</si>
  <si>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</si>
  <si>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6.</t>
  </si>
  <si>
    <t>7.</t>
  </si>
  <si>
    <t>7.1.</t>
  </si>
  <si>
    <t>7.2.</t>
  </si>
  <si>
    <t xml:space="preserve">          в т.ч. ОООО "Родник здоровья"</t>
  </si>
  <si>
    <t>"_____"__________2022г.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</si>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</sst>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2">
    <xf numFmtId="0" fontId="0" fillId="0" borderId="0" xfId="0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/>
    <xf numFmtId="4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3" fillId="0" borderId="1" xfId="1" applyFont="1" applyFill="1" applyBorder="1"/>
    <xf numFmtId="3" fontId="4" fillId="0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/>
    <xf numFmtId="4" fontId="3" fillId="2" borderId="1" xfId="1" applyNumberFormat="1" applyFont="1" applyFill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1" applyFont="1" applyBorder="1" applyAlignment="1">
      <alignment horizontal="center"/>
    </xf>
    <xf numFmtId="4" fontId="4" fillId="0" borderId="1" xfId="1" applyNumberFormat="1" applyFont="1" applyBorder="1" applyAlignment="1">
      <alignment horizontal="center"/>
    </xf>
    <xf numFmtId="0" fontId="3" fillId="0" borderId="1" xfId="1" applyFont="1" applyBorder="1"/>
    <xf numFmtId="4" fontId="0" fillId="0" borderId="0" xfId="0" applyNumberFormat="1"/>
    <xf numFmtId="0" fontId="8" fillId="0" borderId="1" xfId="0" applyFont="1" applyBorder="1"/>
    <xf numFmtId="0" fontId="9" fillId="0" borderId="1" xfId="0" applyFont="1" applyBorder="1"/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4" xfId="0" applyNumberFormat="1" applyFont="1" applyBorder="1" applyAlignment="1">
      <alignment vertical="center" wrapText="1"/>
    </xf>
    <xf numFmtId="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0" fillId="0" borderId="2" xfId="0" applyBorder="1" applyAlignment="1"/>
    <xf numFmtId="0" fontId="7" fillId="0" borderId="4" xfId="1" applyFont="1" applyBorder="1" applyAlignment="1">
      <alignment horizontal="center"/>
    </xf>
    <xf numFmtId="0" fontId="7" fillId="0" borderId="3" xfId="1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18"/>
  <sheetViews>
    <sheetView workbookViewId="0">
      <selection activeCell="E20" sqref="E20"/>
    </sheetView>
  </sheetViews>
  <sheetFormatPr defaultRowHeight="15" x14ac:dyDescent="0.25"/>
  <cols>
    <col min="1" max="1" width="33.140625" customWidth="1"/>
    <col min="2" max="2" width="10" customWidth="1"/>
    <col min="3" max="3" width="17.7109375" customWidth="1"/>
    <col min="4" max="4" width="16.140625" customWidth="1"/>
    <col min="5" max="5" width="17" customWidth="1"/>
    <col min="6" max="6" width="14.85546875" customWidth="1"/>
    <col min="7" max="7" width="17" customWidth="1"/>
    <col min="8" max="8" width="14.5703125" customWidth="1"/>
  </cols>
  <sheetData>
    <row r="2" spans="1:8" ht="15.75" x14ac:dyDescent="0.25">
      <c r="A2" s="24" t="s">
        <v>82</v>
      </c>
      <c r="B2" s="24"/>
      <c r="C2" s="24"/>
      <c r="D2" s="24"/>
      <c r="E2" s="24"/>
      <c r="F2" s="24" t="s">
        <v>83</v>
      </c>
      <c r="G2" s="24"/>
      <c r="H2" s="24"/>
    </row>
    <row r="3" spans="1:8" ht="15.75" x14ac:dyDescent="0.25">
      <c r="A3" s="24" t="s">
        <v>84</v>
      </c>
      <c r="B3" s="24"/>
      <c r="C3" s="24"/>
      <c r="D3" s="24"/>
      <c r="E3" s="24"/>
      <c r="F3" s="24" t="s">
        <v>85</v>
      </c>
      <c r="G3" s="24"/>
      <c r="H3" s="24"/>
    </row>
    <row r="4" spans="1:8" ht="15.75" x14ac:dyDescent="0.25">
      <c r="A4" s="24" t="s">
        <v>86</v>
      </c>
      <c r="B4" s="24"/>
      <c r="C4" s="24"/>
      <c r="D4" s="24"/>
      <c r="E4" s="24"/>
      <c r="F4" s="60" t="s">
        <v>87</v>
      </c>
      <c r="G4" s="60"/>
      <c r="H4" s="60"/>
    </row>
    <row r="5" spans="1:8" ht="15.75" x14ac:dyDescent="0.25">
      <c r="A5" s="25"/>
      <c r="B5" s="25"/>
      <c r="C5" s="25"/>
      <c r="D5" s="25"/>
      <c r="E5" s="25"/>
      <c r="F5" s="59" t="s">
        <v>124</v>
      </c>
      <c r="G5" s="59"/>
      <c r="H5" s="59"/>
    </row>
    <row r="6" spans="1:8" ht="15.75" x14ac:dyDescent="0.25">
      <c r="A6" s="25"/>
      <c r="B6" s="61" t="s">
        <v>88</v>
      </c>
      <c r="C6" s="61"/>
      <c r="D6" s="61"/>
      <c r="E6" s="26"/>
      <c r="F6" s="26"/>
      <c r="G6" s="26"/>
      <c r="H6" s="25"/>
    </row>
    <row r="7" spans="1:8" ht="15.75" x14ac:dyDescent="0.25">
      <c r="A7" s="25"/>
      <c r="B7" s="61" t="s">
        <v>89</v>
      </c>
      <c r="C7" s="61"/>
      <c r="D7" s="61"/>
      <c r="E7" s="61"/>
      <c r="F7" s="61"/>
      <c r="G7" s="26"/>
      <c r="H7" s="25"/>
    </row>
    <row r="8" spans="1:8" ht="15.75" x14ac:dyDescent="0.25">
      <c r="A8" s="25"/>
      <c r="B8" s="61" t="s">
        <v>102</v>
      </c>
      <c r="C8" s="61"/>
      <c r="D8" s="61"/>
      <c r="E8" s="26"/>
      <c r="F8" s="25"/>
      <c r="G8" s="25"/>
      <c r="H8" s="25"/>
    </row>
    <row r="9" spans="1:8" ht="15.75" x14ac:dyDescent="0.25">
      <c r="A9" s="59" t="s">
        <v>90</v>
      </c>
      <c r="B9" s="59"/>
      <c r="C9" s="59"/>
      <c r="D9" s="62"/>
      <c r="E9" s="27"/>
      <c r="F9" s="25"/>
      <c r="G9" s="25"/>
      <c r="H9" s="28">
        <v>3617.8</v>
      </c>
    </row>
    <row r="10" spans="1:8" ht="15.75" x14ac:dyDescent="0.25">
      <c r="A10" s="65" t="s">
        <v>105</v>
      </c>
      <c r="B10" s="65"/>
      <c r="C10" s="65"/>
      <c r="D10" s="66"/>
      <c r="E10" s="62"/>
      <c r="F10" s="62"/>
      <c r="G10" s="25"/>
      <c r="H10" s="28">
        <v>0.82</v>
      </c>
    </row>
    <row r="11" spans="1:8" ht="16.5" thickBot="1" x14ac:dyDescent="0.3">
      <c r="A11" s="63" t="s">
        <v>103</v>
      </c>
      <c r="B11" s="63"/>
      <c r="C11" s="63"/>
      <c r="D11" s="64"/>
      <c r="E11" s="64"/>
      <c r="F11" s="64"/>
      <c r="G11" s="25"/>
      <c r="H11" s="48">
        <v>3</v>
      </c>
    </row>
    <row r="12" spans="1:8" ht="110.25" x14ac:dyDescent="0.25">
      <c r="A12" s="29" t="s">
        <v>91</v>
      </c>
      <c r="B12" s="30" t="s">
        <v>92</v>
      </c>
      <c r="C12" s="30" t="s">
        <v>93</v>
      </c>
      <c r="D12" s="30" t="s">
        <v>94</v>
      </c>
      <c r="E12" s="30" t="s">
        <v>104</v>
      </c>
      <c r="F12" s="30" t="s">
        <v>95</v>
      </c>
      <c r="G12" s="31" t="s">
        <v>96</v>
      </c>
      <c r="H12" s="32" t="s">
        <v>97</v>
      </c>
    </row>
    <row r="13" spans="1:8" ht="15.75" x14ac:dyDescent="0.25">
      <c r="A13" s="33"/>
      <c r="B13" s="34"/>
      <c r="C13" s="35"/>
      <c r="D13" s="36"/>
      <c r="E13" s="35">
        <v>-85290.559999999998</v>
      </c>
      <c r="F13" s="35">
        <f>(H10*H9*3)+(H11*H9*9)</f>
        <v>106580.38800000001</v>
      </c>
      <c r="G13" s="37">
        <f>F13+E13</f>
        <v>21289.828000000009</v>
      </c>
      <c r="H13" s="38">
        <f>F13*95%</f>
        <v>101251.3686</v>
      </c>
    </row>
    <row r="14" spans="1:8" ht="63" x14ac:dyDescent="0.25">
      <c r="A14" s="33" t="s">
        <v>98</v>
      </c>
      <c r="B14" s="34"/>
      <c r="C14" s="35">
        <v>13000</v>
      </c>
      <c r="D14" s="36"/>
      <c r="E14" s="35"/>
      <c r="F14" s="39"/>
      <c r="G14" s="40"/>
      <c r="H14" s="41"/>
    </row>
    <row r="15" spans="1:8" ht="47.25" x14ac:dyDescent="0.25">
      <c r="A15" s="33" t="s">
        <v>99</v>
      </c>
      <c r="B15" s="36"/>
      <c r="C15" s="35">
        <v>8000</v>
      </c>
      <c r="D15" s="36" t="s">
        <v>100</v>
      </c>
      <c r="E15" s="35"/>
      <c r="F15" s="39"/>
      <c r="G15" s="40"/>
      <c r="H15" s="41"/>
    </row>
    <row r="16" spans="1:8" ht="16.5" thickBot="1" x14ac:dyDescent="0.3">
      <c r="A16" s="42"/>
      <c r="B16" s="43"/>
      <c r="C16" s="44">
        <f>SUM(C14:C15)</f>
        <v>21000</v>
      </c>
      <c r="D16" s="43"/>
      <c r="E16" s="45"/>
      <c r="F16" s="44">
        <f>F13</f>
        <v>106580.38800000001</v>
      </c>
      <c r="G16" s="46">
        <f>G13</f>
        <v>21289.828000000009</v>
      </c>
      <c r="H16" s="47">
        <f>H13</f>
        <v>101251.3686</v>
      </c>
    </row>
    <row r="17" spans="1:8" ht="15.75" x14ac:dyDescent="0.25">
      <c r="A17" s="25"/>
      <c r="B17" s="25"/>
      <c r="C17" s="25"/>
      <c r="D17" s="25"/>
      <c r="E17" s="25"/>
      <c r="F17" s="25"/>
      <c r="G17" s="25"/>
      <c r="H17" s="25"/>
    </row>
    <row r="18" spans="1:8" ht="15.75" x14ac:dyDescent="0.25">
      <c r="A18" s="59" t="s">
        <v>101</v>
      </c>
      <c r="B18" s="59"/>
      <c r="C18" s="59"/>
      <c r="D18" s="59"/>
      <c r="E18" s="59"/>
      <c r="F18" s="59"/>
      <c r="G18" s="59"/>
      <c r="H18" s="59"/>
    </row>
  </sheetData>
  <mergeCells count="9">
    <mergeCell ref="A18:H18"/>
    <mergeCell ref="F4:H4"/>
    <mergeCell ref="F5:H5"/>
    <mergeCell ref="B6:D6"/>
    <mergeCell ref="B7:F7"/>
    <mergeCell ref="B8:D8"/>
    <mergeCell ref="A9:D9"/>
    <mergeCell ref="A11:F11"/>
    <mergeCell ref="A10:F10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91"/>
  <sheetViews>
    <sheetView tabSelected="1" topLeftCell="A70" workbookViewId="0">
      <selection activeCell="F25" sqref="F25:G25"/>
    </sheetView>
  </sheetViews>
  <sheetFormatPr defaultRowHeight="15" x14ac:dyDescent="0.25"/>
  <cols>
    <col min="1" max="1" width="8.28515625" customWidth="1"/>
    <col min="2" max="2" width="73.28515625" customWidth="1"/>
    <col min="3" max="3" width="9.42578125" customWidth="1"/>
    <col min="4" max="4" width="16" customWidth="1"/>
    <col min="6" max="6" width="9.7109375" bestFit="1" customWidth="1"/>
  </cols>
  <sheetData>
    <row r="1" spans="1:4" ht="15.75" x14ac:dyDescent="0.25">
      <c r="A1" s="51" t="s">
        <v>0</v>
      </c>
      <c r="B1" s="51"/>
      <c r="C1" s="51"/>
    </row>
    <row r="2" spans="1:4" ht="15.75" x14ac:dyDescent="0.25">
      <c r="A2" s="52" t="s">
        <v>65</v>
      </c>
      <c r="B2" s="52"/>
      <c r="C2" s="52"/>
    </row>
    <row r="3" spans="1:4" ht="15.75" x14ac:dyDescent="0.25">
      <c r="A3" s="67" t="s">
        <v>66</v>
      </c>
      <c r="B3" s="68"/>
      <c r="C3" s="68"/>
      <c r="D3" s="69"/>
    </row>
    <row r="4" spans="1:4" ht="15.75" x14ac:dyDescent="0.25">
      <c r="A4" s="70" t="s">
        <v>106</v>
      </c>
      <c r="B4" s="71"/>
      <c r="C4" s="71"/>
      <c r="D4" s="69"/>
    </row>
    <row r="5" spans="1:4" x14ac:dyDescent="0.25">
      <c r="A5" s="15" t="s">
        <v>1</v>
      </c>
      <c r="B5" s="15" t="s">
        <v>2</v>
      </c>
      <c r="C5" s="15" t="s">
        <v>3</v>
      </c>
      <c r="D5" s="3" t="s">
        <v>4</v>
      </c>
    </row>
    <row r="6" spans="1:4" x14ac:dyDescent="0.25">
      <c r="A6" s="15" t="s">
        <v>5</v>
      </c>
      <c r="B6" s="15"/>
      <c r="C6" s="15"/>
      <c r="D6" s="16"/>
    </row>
    <row r="7" spans="1:4" x14ac:dyDescent="0.25">
      <c r="A7" s="1">
        <v>1</v>
      </c>
      <c r="B7" s="2" t="s">
        <v>6</v>
      </c>
      <c r="C7" s="1" t="s">
        <v>7</v>
      </c>
      <c r="D7" s="3" t="s">
        <v>67</v>
      </c>
    </row>
    <row r="8" spans="1:4" x14ac:dyDescent="0.25">
      <c r="A8" s="1">
        <v>2</v>
      </c>
      <c r="B8" s="2" t="s">
        <v>8</v>
      </c>
      <c r="C8" s="1" t="s">
        <v>7</v>
      </c>
      <c r="D8" s="3" t="s">
        <v>68</v>
      </c>
    </row>
    <row r="9" spans="1:4" x14ac:dyDescent="0.25">
      <c r="A9" s="58" t="s">
        <v>9</v>
      </c>
      <c r="B9" s="58"/>
      <c r="C9" s="58"/>
      <c r="D9" s="14"/>
    </row>
    <row r="10" spans="1:4" x14ac:dyDescent="0.25">
      <c r="A10" s="58" t="s">
        <v>10</v>
      </c>
      <c r="B10" s="58"/>
      <c r="C10" s="58"/>
      <c r="D10" s="14"/>
    </row>
    <row r="11" spans="1:4" x14ac:dyDescent="0.25">
      <c r="A11" s="58" t="s">
        <v>9</v>
      </c>
      <c r="B11" s="58"/>
      <c r="C11" s="58"/>
      <c r="D11" s="14"/>
    </row>
    <row r="12" spans="1:4" x14ac:dyDescent="0.25">
      <c r="A12" s="58" t="s">
        <v>10</v>
      </c>
      <c r="B12" s="58"/>
      <c r="C12" s="58"/>
      <c r="D12" s="14"/>
    </row>
    <row r="13" spans="1:4" x14ac:dyDescent="0.25">
      <c r="A13" s="1">
        <v>3</v>
      </c>
      <c r="B13" s="49" t="s">
        <v>11</v>
      </c>
      <c r="C13" s="50" t="s">
        <v>12</v>
      </c>
      <c r="D13" s="12">
        <f>D14+D15</f>
        <v>-83064.63</v>
      </c>
    </row>
    <row r="14" spans="1:4" x14ac:dyDescent="0.25">
      <c r="A14" s="1" t="s">
        <v>108</v>
      </c>
      <c r="B14" s="2" t="s">
        <v>13</v>
      </c>
      <c r="C14" s="1"/>
      <c r="D14" s="3">
        <v>0</v>
      </c>
    </row>
    <row r="15" spans="1:4" x14ac:dyDescent="0.25">
      <c r="A15" s="1" t="s">
        <v>109</v>
      </c>
      <c r="B15" s="2" t="s">
        <v>14</v>
      </c>
      <c r="C15" s="1"/>
      <c r="D15" s="3">
        <v>-83064.63</v>
      </c>
    </row>
    <row r="16" spans="1:4" x14ac:dyDescent="0.25">
      <c r="A16" s="1" t="s">
        <v>125</v>
      </c>
      <c r="B16" s="5" t="s">
        <v>15</v>
      </c>
      <c r="C16" s="50" t="s">
        <v>12</v>
      </c>
      <c r="D16" s="12">
        <f>D17+D18+D19</f>
        <v>774798.48</v>
      </c>
    </row>
    <row r="17" spans="1:4" x14ac:dyDescent="0.25">
      <c r="A17" s="1" t="s">
        <v>110</v>
      </c>
      <c r="B17" s="2" t="s">
        <v>16</v>
      </c>
      <c r="C17" s="1"/>
      <c r="D17" s="3">
        <v>652371.84</v>
      </c>
    </row>
    <row r="18" spans="1:4" x14ac:dyDescent="0.25">
      <c r="A18" s="1" t="s">
        <v>111</v>
      </c>
      <c r="B18" s="2" t="s">
        <v>17</v>
      </c>
      <c r="C18" s="1"/>
      <c r="D18" s="3">
        <v>35599.440000000002</v>
      </c>
    </row>
    <row r="19" spans="1:4" x14ac:dyDescent="0.25">
      <c r="A19" s="1" t="s">
        <v>112</v>
      </c>
      <c r="B19" s="2" t="s">
        <v>18</v>
      </c>
      <c r="C19" s="1"/>
      <c r="D19" s="3">
        <v>86827.199999999997</v>
      </c>
    </row>
    <row r="20" spans="1:4" x14ac:dyDescent="0.25">
      <c r="A20" s="1" t="s">
        <v>113</v>
      </c>
      <c r="B20" s="2" t="s">
        <v>18</v>
      </c>
      <c r="C20" s="1"/>
      <c r="D20" s="3"/>
    </row>
    <row r="21" spans="1:4" x14ac:dyDescent="0.25">
      <c r="A21" s="1" t="s">
        <v>114</v>
      </c>
      <c r="B21" s="2" t="s">
        <v>18</v>
      </c>
      <c r="C21" s="1"/>
      <c r="D21" s="3"/>
    </row>
    <row r="22" spans="1:4" x14ac:dyDescent="0.25">
      <c r="A22" s="1">
        <v>5</v>
      </c>
      <c r="B22" s="5" t="s">
        <v>19</v>
      </c>
      <c r="C22" s="50" t="s">
        <v>12</v>
      </c>
      <c r="D22" s="12">
        <f>D23+D25+D26+D27+D29</f>
        <v>803110.65</v>
      </c>
    </row>
    <row r="23" spans="1:4" x14ac:dyDescent="0.25">
      <c r="A23" s="1" t="s">
        <v>115</v>
      </c>
      <c r="B23" s="2" t="s">
        <v>20</v>
      </c>
      <c r="C23" s="1"/>
      <c r="D23" s="3">
        <v>757360.65</v>
      </c>
    </row>
    <row r="24" spans="1:4" x14ac:dyDescent="0.25">
      <c r="A24" s="1"/>
      <c r="B24" s="2" t="s">
        <v>107</v>
      </c>
      <c r="C24" s="1"/>
      <c r="D24" s="3">
        <v>34668.14</v>
      </c>
    </row>
    <row r="25" spans="1:4" x14ac:dyDescent="0.25">
      <c r="A25" s="1" t="s">
        <v>116</v>
      </c>
      <c r="B25" s="2" t="s">
        <v>21</v>
      </c>
      <c r="C25" s="1"/>
      <c r="D25" s="3">
        <v>0</v>
      </c>
    </row>
    <row r="26" spans="1:4" x14ac:dyDescent="0.25">
      <c r="A26" s="1" t="s">
        <v>117</v>
      </c>
      <c r="B26" s="2" t="s">
        <v>22</v>
      </c>
      <c r="C26" s="1"/>
      <c r="D26" s="3">
        <v>0</v>
      </c>
    </row>
    <row r="27" spans="1:4" x14ac:dyDescent="0.25">
      <c r="A27" s="1" t="s">
        <v>118</v>
      </c>
      <c r="B27" s="2" t="s">
        <v>23</v>
      </c>
      <c r="C27" s="1"/>
      <c r="D27" s="3">
        <v>45750</v>
      </c>
    </row>
    <row r="28" spans="1:4" x14ac:dyDescent="0.25">
      <c r="A28" s="1"/>
      <c r="B28" s="2" t="s">
        <v>123</v>
      </c>
      <c r="C28" s="1"/>
      <c r="D28" s="3"/>
    </row>
    <row r="29" spans="1:4" x14ac:dyDescent="0.25">
      <c r="A29" s="1" t="s">
        <v>118</v>
      </c>
      <c r="B29" s="2" t="s">
        <v>24</v>
      </c>
      <c r="C29" s="1"/>
      <c r="D29" s="3">
        <v>0</v>
      </c>
    </row>
    <row r="30" spans="1:4" x14ac:dyDescent="0.25">
      <c r="A30" s="1" t="s">
        <v>119</v>
      </c>
      <c r="B30" s="5" t="s">
        <v>25</v>
      </c>
      <c r="C30" s="50" t="s">
        <v>12</v>
      </c>
      <c r="D30" s="12">
        <f>D13+D22</f>
        <v>720046.02</v>
      </c>
    </row>
    <row r="31" spans="1:4" x14ac:dyDescent="0.25">
      <c r="A31" s="1" t="s">
        <v>120</v>
      </c>
      <c r="B31" s="5" t="s">
        <v>26</v>
      </c>
      <c r="C31" s="50" t="s">
        <v>12</v>
      </c>
      <c r="D31" s="12">
        <f>D33</f>
        <v>-139111.72000000012</v>
      </c>
    </row>
    <row r="32" spans="1:4" x14ac:dyDescent="0.25">
      <c r="A32" s="1" t="s">
        <v>121</v>
      </c>
      <c r="B32" s="2" t="s">
        <v>27</v>
      </c>
      <c r="C32" s="1"/>
      <c r="D32" s="3">
        <v>0</v>
      </c>
    </row>
    <row r="33" spans="1:4" x14ac:dyDescent="0.25">
      <c r="A33" s="1" t="s">
        <v>122</v>
      </c>
      <c r="B33" s="2" t="s">
        <v>28</v>
      </c>
      <c r="C33" s="1"/>
      <c r="D33" s="3">
        <f>D30-D68-D69</f>
        <v>-139111.72000000012</v>
      </c>
    </row>
    <row r="34" spans="1:4" x14ac:dyDescent="0.25">
      <c r="A34" s="53" t="s">
        <v>29</v>
      </c>
      <c r="B34" s="54"/>
      <c r="C34" s="54"/>
      <c r="D34" s="69"/>
    </row>
    <row r="35" spans="1:4" x14ac:dyDescent="0.25">
      <c r="A35" s="55" t="s">
        <v>30</v>
      </c>
      <c r="B35" s="56"/>
      <c r="C35" s="56"/>
      <c r="D35" s="69"/>
    </row>
    <row r="36" spans="1:4" x14ac:dyDescent="0.25">
      <c r="A36" s="1">
        <v>8</v>
      </c>
      <c r="B36" s="49" t="s">
        <v>31</v>
      </c>
      <c r="C36" s="1" t="s">
        <v>12</v>
      </c>
      <c r="D36" s="13">
        <v>182757.76000000001</v>
      </c>
    </row>
    <row r="37" spans="1:4" x14ac:dyDescent="0.25">
      <c r="A37" s="1"/>
      <c r="B37" s="49" t="s">
        <v>32</v>
      </c>
      <c r="C37" s="1"/>
      <c r="D37" s="13"/>
    </row>
    <row r="38" spans="1:4" x14ac:dyDescent="0.25">
      <c r="A38" s="1"/>
      <c r="B38" s="4" t="s">
        <v>33</v>
      </c>
      <c r="C38" s="1"/>
      <c r="D38" s="13">
        <v>26048.16</v>
      </c>
    </row>
    <row r="39" spans="1:4" x14ac:dyDescent="0.25">
      <c r="A39" s="1"/>
      <c r="B39" s="4" t="s">
        <v>34</v>
      </c>
      <c r="C39" s="1"/>
      <c r="D39" s="13"/>
    </row>
    <row r="40" spans="1:4" x14ac:dyDescent="0.25">
      <c r="A40" s="1">
        <v>9</v>
      </c>
      <c r="B40" s="49" t="s">
        <v>35</v>
      </c>
      <c r="C40" s="1" t="s">
        <v>12</v>
      </c>
      <c r="D40" s="13">
        <v>114612.48</v>
      </c>
    </row>
    <row r="41" spans="1:4" x14ac:dyDescent="0.25">
      <c r="A41" s="1"/>
      <c r="B41" s="4" t="s">
        <v>36</v>
      </c>
      <c r="C41" s="1"/>
      <c r="D41" s="13"/>
    </row>
    <row r="42" spans="1:4" x14ac:dyDescent="0.25">
      <c r="A42" s="1">
        <v>10</v>
      </c>
      <c r="B42" s="49" t="s">
        <v>37</v>
      </c>
      <c r="C42" s="1" t="s">
        <v>12</v>
      </c>
      <c r="D42" s="13">
        <v>86827.199999999997</v>
      </c>
    </row>
    <row r="43" spans="1:4" x14ac:dyDescent="0.25">
      <c r="A43" s="1"/>
      <c r="B43" s="4" t="s">
        <v>38</v>
      </c>
      <c r="C43" s="1"/>
      <c r="D43" s="13"/>
    </row>
    <row r="44" spans="1:4" x14ac:dyDescent="0.25">
      <c r="A44" s="1">
        <v>11</v>
      </c>
      <c r="B44" s="5" t="s">
        <v>39</v>
      </c>
      <c r="C44" s="1" t="s">
        <v>12</v>
      </c>
      <c r="D44" s="13">
        <v>12591.72</v>
      </c>
    </row>
    <row r="45" spans="1:4" x14ac:dyDescent="0.25">
      <c r="A45" s="1"/>
      <c r="B45" s="2" t="s">
        <v>40</v>
      </c>
      <c r="C45" s="1"/>
      <c r="D45" s="13"/>
    </row>
    <row r="46" spans="1:4" x14ac:dyDescent="0.25">
      <c r="A46" s="1"/>
      <c r="B46" s="2" t="s">
        <v>41</v>
      </c>
      <c r="C46" s="1"/>
      <c r="D46" s="13"/>
    </row>
    <row r="47" spans="1:4" x14ac:dyDescent="0.25">
      <c r="A47" s="1"/>
      <c r="B47" s="2" t="s">
        <v>42</v>
      </c>
      <c r="C47" s="1"/>
      <c r="D47" s="13"/>
    </row>
    <row r="48" spans="1:4" x14ac:dyDescent="0.25">
      <c r="A48" s="1">
        <v>12</v>
      </c>
      <c r="B48" s="5" t="s">
        <v>43</v>
      </c>
      <c r="C48" s="1" t="s">
        <v>12</v>
      </c>
      <c r="D48" s="13">
        <v>16933.080000000002</v>
      </c>
    </row>
    <row r="49" spans="1:4" x14ac:dyDescent="0.25">
      <c r="A49" s="1"/>
      <c r="B49" s="2" t="s">
        <v>38</v>
      </c>
      <c r="C49" s="1"/>
      <c r="D49" s="13"/>
    </row>
    <row r="50" spans="1:4" x14ac:dyDescent="0.25">
      <c r="A50" s="1">
        <v>13</v>
      </c>
      <c r="B50" s="49" t="s">
        <v>44</v>
      </c>
      <c r="C50" s="1" t="s">
        <v>12</v>
      </c>
      <c r="D50" s="13">
        <v>0</v>
      </c>
    </row>
    <row r="51" spans="1:4" x14ac:dyDescent="0.25">
      <c r="A51" s="1"/>
      <c r="B51" s="4"/>
      <c r="C51" s="1"/>
      <c r="D51" s="13"/>
    </row>
    <row r="52" spans="1:4" x14ac:dyDescent="0.25">
      <c r="A52" s="1">
        <v>14</v>
      </c>
      <c r="B52" s="49" t="s">
        <v>45</v>
      </c>
      <c r="C52" s="1" t="s">
        <v>12</v>
      </c>
      <c r="D52" s="13">
        <v>140240</v>
      </c>
    </row>
    <row r="53" spans="1:4" x14ac:dyDescent="0.25">
      <c r="A53" s="1"/>
      <c r="B53" s="4"/>
      <c r="C53" s="1"/>
      <c r="D53" s="13"/>
    </row>
    <row r="54" spans="1:4" x14ac:dyDescent="0.25">
      <c r="A54" s="1">
        <v>15</v>
      </c>
      <c r="B54" s="17" t="s">
        <v>46</v>
      </c>
      <c r="C54" s="1" t="s">
        <v>12</v>
      </c>
      <c r="D54" s="13">
        <v>0</v>
      </c>
    </row>
    <row r="55" spans="1:4" x14ac:dyDescent="0.25">
      <c r="A55" s="1"/>
      <c r="B55" s="4" t="s">
        <v>34</v>
      </c>
      <c r="C55" s="1"/>
      <c r="D55" s="13"/>
    </row>
    <row r="56" spans="1:4" x14ac:dyDescent="0.25">
      <c r="A56" s="1">
        <v>16</v>
      </c>
      <c r="B56" s="5" t="s">
        <v>47</v>
      </c>
      <c r="C56" s="1" t="s">
        <v>12</v>
      </c>
      <c r="D56" s="13">
        <v>69461.759999999995</v>
      </c>
    </row>
    <row r="57" spans="1:4" x14ac:dyDescent="0.25">
      <c r="A57" s="1"/>
      <c r="B57" s="2" t="s">
        <v>34</v>
      </c>
      <c r="C57" s="1"/>
      <c r="D57" s="13"/>
    </row>
    <row r="58" spans="1:4" x14ac:dyDescent="0.25">
      <c r="A58" s="1">
        <v>17</v>
      </c>
      <c r="B58" s="5" t="s">
        <v>48</v>
      </c>
      <c r="C58" s="1" t="s">
        <v>12</v>
      </c>
      <c r="D58" s="3">
        <v>79013.039999999994</v>
      </c>
    </row>
    <row r="59" spans="1:4" x14ac:dyDescent="0.25">
      <c r="A59" s="1"/>
      <c r="B59" s="2" t="s">
        <v>34</v>
      </c>
      <c r="C59" s="1"/>
      <c r="D59" s="3"/>
    </row>
    <row r="60" spans="1:4" x14ac:dyDescent="0.25">
      <c r="A60" s="1">
        <v>18</v>
      </c>
      <c r="B60" s="5" t="s">
        <v>49</v>
      </c>
      <c r="C60" s="1" t="s">
        <v>12</v>
      </c>
      <c r="D60" s="3">
        <v>7814.16</v>
      </c>
    </row>
    <row r="61" spans="1:4" x14ac:dyDescent="0.25">
      <c r="A61" s="1"/>
      <c r="B61" s="2"/>
      <c r="C61" s="1"/>
      <c r="D61" s="3"/>
    </row>
    <row r="62" spans="1:4" x14ac:dyDescent="0.25">
      <c r="A62" s="1">
        <v>19</v>
      </c>
      <c r="B62" s="5" t="s">
        <v>50</v>
      </c>
      <c r="C62" s="1" t="s">
        <v>12</v>
      </c>
      <c r="D62" s="3">
        <v>12794.66</v>
      </c>
    </row>
    <row r="63" spans="1:4" x14ac:dyDescent="0.25">
      <c r="A63" s="1"/>
      <c r="B63" s="2" t="s">
        <v>34</v>
      </c>
      <c r="C63" s="1"/>
      <c r="D63" s="3"/>
    </row>
    <row r="64" spans="1:4" x14ac:dyDescent="0.25">
      <c r="A64" s="1">
        <v>20</v>
      </c>
      <c r="B64" s="5" t="s">
        <v>51</v>
      </c>
      <c r="C64" s="1" t="s">
        <v>12</v>
      </c>
      <c r="D64" s="3">
        <v>0</v>
      </c>
    </row>
    <row r="65" spans="1:6" x14ac:dyDescent="0.25">
      <c r="A65" s="1"/>
      <c r="B65" s="2" t="s">
        <v>34</v>
      </c>
      <c r="C65" s="1"/>
      <c r="D65" s="3"/>
    </row>
    <row r="66" spans="1:6" x14ac:dyDescent="0.25">
      <c r="A66" s="1">
        <v>21</v>
      </c>
      <c r="B66" s="5" t="s">
        <v>52</v>
      </c>
      <c r="C66" s="1" t="s">
        <v>12</v>
      </c>
      <c r="D66" s="3">
        <v>16153.18</v>
      </c>
    </row>
    <row r="67" spans="1:6" x14ac:dyDescent="0.25">
      <c r="A67" s="1"/>
      <c r="B67" s="2" t="s">
        <v>34</v>
      </c>
      <c r="C67" s="1"/>
      <c r="D67" s="3"/>
    </row>
    <row r="68" spans="1:6" x14ac:dyDescent="0.25">
      <c r="A68" s="1"/>
      <c r="B68" s="5" t="s">
        <v>69</v>
      </c>
      <c r="C68" s="50"/>
      <c r="D68" s="12">
        <f>D36+D40+D42+D44+D48+D50+D52+D54+D56+D58+D60+D62+D64+D66</f>
        <v>739199.04000000015</v>
      </c>
    </row>
    <row r="69" spans="1:6" x14ac:dyDescent="0.25">
      <c r="A69" s="7"/>
      <c r="B69" s="8" t="s">
        <v>53</v>
      </c>
      <c r="C69" s="7" t="s">
        <v>12</v>
      </c>
      <c r="D69" s="9">
        <f>D70+D71+D72+D73+D74+D75+D76+D77+D78+D79+D80+D81+D82</f>
        <v>119958.69999999998</v>
      </c>
      <c r="F69" s="18">
        <f>D24-D69</f>
        <v>-85290.559999999983</v>
      </c>
    </row>
    <row r="70" spans="1:6" x14ac:dyDescent="0.25">
      <c r="A70" s="10"/>
      <c r="B70" s="20" t="s">
        <v>70</v>
      </c>
      <c r="C70" s="11" t="s">
        <v>54</v>
      </c>
      <c r="D70" s="21">
        <v>2880</v>
      </c>
      <c r="E70" s="23"/>
    </row>
    <row r="71" spans="1:6" x14ac:dyDescent="0.25">
      <c r="A71" s="10"/>
      <c r="B71" s="20" t="s">
        <v>71</v>
      </c>
      <c r="C71" s="11" t="s">
        <v>54</v>
      </c>
      <c r="D71" s="21">
        <v>2560</v>
      </c>
      <c r="E71" s="23"/>
    </row>
    <row r="72" spans="1:6" x14ac:dyDescent="0.25">
      <c r="A72" s="10"/>
      <c r="B72" s="19" t="s">
        <v>71</v>
      </c>
      <c r="C72" s="11" t="s">
        <v>54</v>
      </c>
      <c r="D72" s="21">
        <v>2512.46</v>
      </c>
      <c r="E72" s="23"/>
    </row>
    <row r="73" spans="1:6" x14ac:dyDescent="0.25">
      <c r="A73" s="10"/>
      <c r="B73" s="20" t="s">
        <v>72</v>
      </c>
      <c r="C73" s="11" t="s">
        <v>54</v>
      </c>
      <c r="D73" s="21">
        <v>4373.0600000000004</v>
      </c>
      <c r="E73" s="23"/>
    </row>
    <row r="74" spans="1:6" x14ac:dyDescent="0.25">
      <c r="A74" s="10"/>
      <c r="B74" s="20" t="s">
        <v>73</v>
      </c>
      <c r="C74" s="11" t="s">
        <v>54</v>
      </c>
      <c r="D74" s="21">
        <v>4317</v>
      </c>
      <c r="E74" s="23"/>
    </row>
    <row r="75" spans="1:6" x14ac:dyDescent="0.25">
      <c r="A75" s="10"/>
      <c r="B75" s="20" t="s">
        <v>74</v>
      </c>
      <c r="C75" s="11" t="s">
        <v>54</v>
      </c>
      <c r="D75" s="21">
        <v>7598.15</v>
      </c>
      <c r="E75" s="23"/>
    </row>
    <row r="76" spans="1:6" x14ac:dyDescent="0.25">
      <c r="A76" s="10"/>
      <c r="B76" s="20" t="s">
        <v>75</v>
      </c>
      <c r="C76" s="11" t="s">
        <v>54</v>
      </c>
      <c r="D76" s="22">
        <v>2363.6799999999998</v>
      </c>
      <c r="E76" s="23"/>
    </row>
    <row r="77" spans="1:6" x14ac:dyDescent="0.25">
      <c r="A77" s="10"/>
      <c r="B77" s="20" t="s">
        <v>76</v>
      </c>
      <c r="C77" s="11" t="s">
        <v>54</v>
      </c>
      <c r="D77" s="21">
        <v>4925.32</v>
      </c>
      <c r="E77" s="23"/>
    </row>
    <row r="78" spans="1:6" x14ac:dyDescent="0.25">
      <c r="A78" s="10"/>
      <c r="B78" s="20" t="s">
        <v>77</v>
      </c>
      <c r="C78" s="11" t="s">
        <v>54</v>
      </c>
      <c r="D78" s="21">
        <v>4925.32</v>
      </c>
      <c r="E78" s="23"/>
    </row>
    <row r="79" spans="1:6" x14ac:dyDescent="0.25">
      <c r="A79" s="10"/>
      <c r="B79" s="20" t="s">
        <v>78</v>
      </c>
      <c r="C79" s="11" t="s">
        <v>54</v>
      </c>
      <c r="D79" s="21">
        <v>34521.160000000003</v>
      </c>
      <c r="E79" s="23"/>
    </row>
    <row r="80" spans="1:6" x14ac:dyDescent="0.25">
      <c r="A80" s="10"/>
      <c r="B80" s="20" t="s">
        <v>79</v>
      </c>
      <c r="C80" s="11" t="s">
        <v>54</v>
      </c>
      <c r="D80" s="21">
        <v>7504.36</v>
      </c>
      <c r="E80" s="23"/>
    </row>
    <row r="81" spans="1:5" x14ac:dyDescent="0.25">
      <c r="A81" s="10"/>
      <c r="B81" s="20" t="s">
        <v>80</v>
      </c>
      <c r="C81" s="11" t="s">
        <v>54</v>
      </c>
      <c r="D81" s="21">
        <v>26262.54</v>
      </c>
      <c r="E81" s="23"/>
    </row>
    <row r="82" spans="1:5" x14ac:dyDescent="0.25">
      <c r="A82" s="10"/>
      <c r="B82" s="20" t="s">
        <v>81</v>
      </c>
      <c r="C82" s="11" t="s">
        <v>54</v>
      </c>
      <c r="D82" s="21">
        <v>15215.65</v>
      </c>
      <c r="E82" s="23"/>
    </row>
    <row r="83" spans="1:5" x14ac:dyDescent="0.25">
      <c r="A83" s="1">
        <v>22</v>
      </c>
      <c r="B83" s="57" t="s">
        <v>55</v>
      </c>
      <c r="C83" s="57"/>
      <c r="D83" s="14"/>
    </row>
    <row r="84" spans="1:5" x14ac:dyDescent="0.25">
      <c r="A84" s="1"/>
      <c r="B84" s="2" t="s">
        <v>56</v>
      </c>
      <c r="C84" s="1" t="s">
        <v>60</v>
      </c>
      <c r="D84" s="6">
        <v>0</v>
      </c>
    </row>
    <row r="85" spans="1:5" x14ac:dyDescent="0.25">
      <c r="A85" s="1"/>
      <c r="B85" s="2" t="s">
        <v>57</v>
      </c>
      <c r="C85" s="1" t="s">
        <v>60</v>
      </c>
      <c r="D85" s="6">
        <v>0</v>
      </c>
    </row>
    <row r="86" spans="1:5" x14ac:dyDescent="0.25">
      <c r="A86" s="1"/>
      <c r="B86" s="2" t="s">
        <v>58</v>
      </c>
      <c r="C86" s="1" t="s">
        <v>60</v>
      </c>
      <c r="D86" s="6">
        <v>0</v>
      </c>
    </row>
    <row r="87" spans="1:5" x14ac:dyDescent="0.25">
      <c r="A87" s="1"/>
      <c r="B87" s="2" t="s">
        <v>59</v>
      </c>
      <c r="C87" s="1" t="s">
        <v>12</v>
      </c>
      <c r="D87" s="6">
        <v>0</v>
      </c>
    </row>
    <row r="88" spans="1:5" x14ac:dyDescent="0.25">
      <c r="A88" s="1">
        <v>23</v>
      </c>
      <c r="B88" s="57" t="s">
        <v>61</v>
      </c>
      <c r="C88" s="57"/>
      <c r="D88" s="14"/>
    </row>
    <row r="89" spans="1:5" x14ac:dyDescent="0.25">
      <c r="A89" s="1"/>
      <c r="B89" s="2" t="s">
        <v>62</v>
      </c>
      <c r="C89" s="1" t="s">
        <v>60</v>
      </c>
      <c r="D89" s="6">
        <v>40</v>
      </c>
    </row>
    <row r="90" spans="1:5" x14ac:dyDescent="0.25">
      <c r="A90" s="1"/>
      <c r="B90" s="2" t="s">
        <v>63</v>
      </c>
      <c r="C90" s="1" t="s">
        <v>60</v>
      </c>
      <c r="D90" s="6">
        <v>3</v>
      </c>
    </row>
    <row r="91" spans="1:5" x14ac:dyDescent="0.25">
      <c r="A91" s="1"/>
      <c r="B91" s="2" t="s">
        <v>64</v>
      </c>
      <c r="C91" s="1" t="s">
        <v>12</v>
      </c>
      <c r="D91" s="13">
        <v>16165.98</v>
      </c>
    </row>
  </sheetData>
  <mergeCells count="12">
    <mergeCell ref="B88:C88"/>
    <mergeCell ref="A1:C1"/>
    <mergeCell ref="A2:C2"/>
    <mergeCell ref="A9:C9"/>
    <mergeCell ref="A10:C10"/>
    <mergeCell ref="A11:C11"/>
    <mergeCell ref="A12:C12"/>
    <mergeCell ref="B83:C83"/>
    <mergeCell ref="A3:D3"/>
    <mergeCell ref="A4:D4"/>
    <mergeCell ref="A34:D34"/>
    <mergeCell ref="A35:D35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ТР 2022г</vt:lpstr>
      <vt:lpstr>Отчет 2021г Парковая,5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Пользователь</cp:lastModifiedBy>
  <cp:lastPrinted>2022-03-03T09:31:52Z</cp:lastPrinted>
  <dcterms:created xsi:type="dcterms:W3CDTF">2021-03-16T08:35:53Z</dcterms:created>
  <dcterms:modified xsi:type="dcterms:W3CDTF">2022-03-03T09:31:55Z</dcterms:modified>
</cp:coreProperties>
</file>