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100" firstSheet="1" activeTab="1"/>
  </bookViews>
  <sheets>
    <sheet name="Парковая,1 отчет 2020г" sheetId="1" r:id="rId1"/>
    <sheet name="Парк.,1 ОТЧЕТ 2022г" sheetId="5" r:id="rId2"/>
  </sheets>
  <calcPr calcId="162913"/>
</workbook>
</file>

<file path=xl/calcChain.xml><?xml version="1.0" encoding="utf-8"?>
<calcChain xmlns="http://schemas.openxmlformats.org/spreadsheetml/2006/main">
  <c r="D82" i="5" l="1"/>
  <c r="D72" i="5"/>
  <c r="D62" i="5"/>
  <c r="A60" i="5"/>
  <c r="A64" i="5" s="1"/>
  <c r="A66" i="5" s="1"/>
  <c r="A68" i="5" s="1"/>
  <c r="D56" i="5"/>
  <c r="D73" i="5" s="1"/>
  <c r="D21" i="5"/>
  <c r="D15" i="5" s="1"/>
  <c r="D8" i="5"/>
  <c r="D5" i="5"/>
  <c r="D16" i="5" l="1"/>
  <c r="D27" i="5"/>
  <c r="D30" i="5" s="1"/>
  <c r="D28" i="5" s="1"/>
  <c r="A54" i="1" l="1"/>
  <c r="A56" i="1" s="1"/>
  <c r="A58" i="1" s="1"/>
  <c r="A60" i="1" s="1"/>
  <c r="A62" i="1" s="1"/>
  <c r="A64" i="1" s="1"/>
  <c r="A72" i="1" s="1"/>
  <c r="A77" i="1" s="1"/>
  <c r="D20" i="1" l="1"/>
  <c r="D17" i="1"/>
</calcChain>
</file>

<file path=xl/sharedStrings.xml><?xml version="1.0" encoding="utf-8"?>
<sst xmlns="http://schemas.openxmlformats.org/spreadsheetml/2006/main" count="259" uniqueCount="138">
  <si>
    <t xml:space="preserve">                Отчет об исполнении договора управления  за 2020год. </t>
  </si>
  <si>
    <t>№</t>
  </si>
  <si>
    <t>Наименование параметра</t>
  </si>
  <si>
    <t>Ед.изм.</t>
  </si>
  <si>
    <t>Значение</t>
  </si>
  <si>
    <t>п/п</t>
  </si>
  <si>
    <t>Дата отчетного периода</t>
  </si>
  <si>
    <t>-</t>
  </si>
  <si>
    <t>01.01.2020 г.</t>
  </si>
  <si>
    <t>Дата конца отчетного периода</t>
  </si>
  <si>
    <t>31.12.2020 г.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</si>
  <si>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</si>
  <si>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</si>
  <si>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Переходящие остатки денежных средств (на начало периода):</t>
  </si>
  <si>
    <t>руб.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</si>
  <si>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</si>
  <si>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</si>
  <si>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</si>
  <si>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</si>
  <si>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</si>
  <si>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</si>
  <si>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</si>
  <si>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</si>
  <si>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</si>
  <si>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</si>
  <si>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</si>
  <si>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</si>
  <si>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</si>
  <si>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</si>
  <si>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</si>
  <si>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</si>
  <si>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Выполненные работы (оказанные услуги) по содержанию общего имущества и текущему ремонту</t>
  </si>
  <si>
    <t>в отчетном периоде:</t>
  </si>
  <si>
    <t xml:space="preserve">Содержание конструктивных элеменов зданий и обслуживание 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</si>
  <si>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</si>
  <si>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</si>
  <si>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ежедневно</t>
  </si>
  <si>
    <t>Санитарное обслуживание домовладений (уборка придомовой территории)</t>
  </si>
  <si>
    <t>ежедневно, кроме выходных и праздничных дней</t>
  </si>
  <si>
    <t>Уборка мест общего пользования</t>
  </si>
  <si>
    <t>по графику</t>
  </si>
  <si>
    <t>Дератизация и дезинсекция по уничтожению грызунов и насекомых</t>
  </si>
  <si>
    <t>Исполнитель:  ООО "Дезцентр Пермь"</t>
  </si>
  <si>
    <t>ИНН:  5904055845</t>
  </si>
  <si>
    <t>ежемесячно</t>
  </si>
  <si>
    <t>Обслуживание дымоходов и вентиляционных шахт</t>
  </si>
  <si>
    <t>Обслуживание мусоропроводов</t>
  </si>
  <si>
    <t>Комплексное содержание лифтового хозяйства</t>
  </si>
  <si>
    <t>Обслуживание системы дымоудаления и пожаротушения</t>
  </si>
  <si>
    <t xml:space="preserve">Обслуживание общедомовых приборов учета </t>
  </si>
  <si>
    <t>Услуги по управлению по ст. Содержание жилья</t>
  </si>
  <si>
    <t>Услуги по управлению по ст. Текущий ремонт</t>
  </si>
  <si>
    <t xml:space="preserve">ХВС в целях содержания общего имущества дома </t>
  </si>
  <si>
    <t>ГВС в целях содержания  общего имущества дома</t>
  </si>
  <si>
    <t>Водоотведение в целях содержания  общего имущества дома</t>
  </si>
  <si>
    <t>ТЕКУЩИЙ РЕМОНТ, всего</t>
  </si>
  <si>
    <t>руб</t>
  </si>
  <si>
    <t xml:space="preserve">Механизированная уборка  территории  от снега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</si>
  <si>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</si>
  <si>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</si>
  <si>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</si>
  <si>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</si>
  <si>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</si>
  <si>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шт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</si>
  <si>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</si>
  <si>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</si>
  <si>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</si>
  <si>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</si>
  <si>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Парковая, 1</t>
  </si>
  <si>
    <t>Смена армированных стекол в входных дверях</t>
  </si>
  <si>
    <t>Подготовка к отопительному сезону (смена 6 кранов, 4 манометров, 2 термометров)</t>
  </si>
  <si>
    <t>Смена блока питания системы видеонаблюдения</t>
  </si>
  <si>
    <t>Установка контейнерной площадки</t>
  </si>
  <si>
    <t>Установка фотореле на уличное освещение</t>
  </si>
  <si>
    <t>Смена смесителя в помещении уборщицы</t>
  </si>
  <si>
    <t>"УК "Сити дом"</t>
  </si>
  <si>
    <t>Уборка снега с придомовой  территории механизированным способом с вывозом</t>
  </si>
  <si>
    <t xml:space="preserve">    -    за услуги ХВС на ОДН</t>
  </si>
  <si>
    <t xml:space="preserve">    -    денежных средств от использования общего имущества в.т.ч.</t>
  </si>
  <si>
    <t xml:space="preserve">     - ООО "Родник Здоровья" (договор № 111/1 от 01.10.2020)</t>
  </si>
  <si>
    <t xml:space="preserve">     -  ПАО " Ростелеком" (дог. № 0501/25/202-14 от 23.07.2017г)</t>
  </si>
  <si>
    <t xml:space="preserve">          в т.ч. по статье текущий ремонт</t>
  </si>
  <si>
    <t>3.1.</t>
  </si>
  <si>
    <t>3.2.</t>
  </si>
  <si>
    <t>4.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</si>
  <si>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</si>
  <si>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</si>
  <si>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</si>
  <si>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</si>
  <si>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</si>
  <si>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</si>
  <si>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</si>
  <si>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</si>
  <si>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</si>
  <si>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5.4.</t>
  </si>
  <si>
    <t>5.5.</t>
  </si>
  <si>
    <t>5.6.</t>
  </si>
  <si>
    <t>7.</t>
  </si>
  <si>
    <t>8.</t>
  </si>
  <si>
    <t>9.</t>
  </si>
  <si>
    <t>ООО"УК "Сити дом"</t>
  </si>
  <si>
    <t xml:space="preserve">    -    за электроэнергию на ОДН</t>
  </si>
  <si>
    <t>% сбора платы</t>
  </si>
  <si>
    <t xml:space="preserve">    -    прочие поступления </t>
  </si>
  <si>
    <t>6.</t>
  </si>
  <si>
    <t>Выполненные работы (оказанные услуги) по обслуживанию  содержанию общего имущества в отчетном периоде:</t>
  </si>
  <si>
    <r>
      <t xml:space="preserve">внутридомового инженерного оборудования, </t>
    </r>
    <r>
      <rPr>
        <sz val="10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</si>
  <si>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0"/>
        <rFont val="Times New Roman"/>
        <family val="1"/>
        <charset val="204"/>
      </rPr>
      <t xml:space="preserve"> аварийное обслуживание.   </t>
    </r>
  </si>
  <si>
    <t>Содержание газового оборудования (ТО ВДГО)</t>
  </si>
  <si>
    <t>1 раз в год</t>
  </si>
  <si>
    <t>Сбор, передача в специализированные организации и обезвреживание  ртутьсодержащих ламп</t>
  </si>
  <si>
    <t>Содержание мест накопления ТКО ( содержание контейнерной площадки)</t>
  </si>
  <si>
    <t>Итого по обслуживанию и содержанию ОИ МКД</t>
  </si>
  <si>
    <t>Выполнение услуг по управлению Общим имуществом МКД в отчетном периоде:</t>
  </si>
  <si>
    <t>Итого по услуге управление ОИ МКД</t>
  </si>
  <si>
    <t>Выполнение услуг по коммунальным ресурсам на СОИ ИО МКД</t>
  </si>
  <si>
    <t>Электроэнергия на содержание общего имущества дома</t>
  </si>
  <si>
    <t>Итого по коммунальным ресурсам на СОИ ОИ МКД</t>
  </si>
  <si>
    <t>Всего по содержанию:</t>
  </si>
  <si>
    <t>Итого по услуге текущий ремонт</t>
  </si>
  <si>
    <t>Директор ООО УК "Сити Дом"</t>
  </si>
  <si>
    <t>.А. Быков</t>
  </si>
  <si>
    <t xml:space="preserve">                Отчет об исполнении договора управления  за 2022год</t>
  </si>
  <si>
    <t xml:space="preserve">     -  ООО "Гамма сервис" (дог. № 253 от 01.06.2022г)</t>
  </si>
  <si>
    <t xml:space="preserve">     - ИП Ушаков Евгений Валерьевич (Дог № 002 от 01.06.2022)</t>
  </si>
  <si>
    <t>Уборка снега с придомовой территории механизированным способом  с вывозом на полигон</t>
  </si>
  <si>
    <t>Уборка снега с придомовой территории</t>
  </si>
  <si>
    <t>Замена реле электропитания уличного освещения</t>
  </si>
  <si>
    <t>Подготовка к ОЗП - сантехнические работы на инженерном оборудовании</t>
  </si>
  <si>
    <t>Метрологическая поверка приборов учета  отопления</t>
  </si>
  <si>
    <t>Работы по поверке приборов учета</t>
  </si>
  <si>
    <t>Общая информация о выполняемых работах (оказываемых услугах) по содержанию и текущему ремонту общего имущества</t>
  </si>
  <si>
    <t xml:space="preserve">    -    за услуги водоотведения на ОДН</t>
  </si>
  <si>
    <t xml:space="preserve">Содержание конструктивных элементов зданий и обслуживание </t>
  </si>
  <si>
    <t>Выполнение работ по текущему ремонту ОИ МКД</t>
  </si>
  <si>
    <t>ул. Парковая, д. 1</t>
  </si>
  <si>
    <t>Директор</t>
  </si>
  <si>
    <t>Г.В. Звездакова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</si>
</sst>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1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53">
    <xf numFmtId="0" fontId="0" fillId="0" borderId="0" xfId="0"/>
    <xf numFmtId="0" fontId="6" fillId="0" borderId="3" xfId="2" applyFont="1" applyBorder="1" applyAlignment="1">
      <alignment vertical="center" wrapText="1"/>
    </xf>
    <xf numFmtId="4" fontId="6" fillId="0" borderId="3" xfId="2" applyNumberFormat="1" applyFont="1" applyFill="1" applyBorder="1" applyAlignment="1">
      <alignment vertical="center" wrapText="1"/>
    </xf>
    <xf numFmtId="4" fontId="6" fillId="0" borderId="2" xfId="2" applyNumberFormat="1" applyFont="1" applyFill="1" applyBorder="1" applyAlignment="1">
      <alignment vertical="center" wrapText="1"/>
    </xf>
    <xf numFmtId="4" fontId="0" fillId="0" borderId="0" xfId="0" applyNumberFormat="1"/>
    <xf numFmtId="4" fontId="4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left" vertical="center" wrapText="1"/>
    </xf>
    <xf numFmtId="4" fontId="4" fillId="3" borderId="3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4" fontId="3" fillId="2" borderId="3" xfId="1" applyNumberFormat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4" fontId="6" fillId="0" borderId="3" xfId="2" applyNumberFormat="1" applyFont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3" xfId="0" applyFont="1" applyBorder="1" applyAlignment="1">
      <alignment vertical="center" wrapText="1"/>
    </xf>
    <xf numFmtId="0" fontId="6" fillId="0" borderId="18" xfId="2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2" xfId="2" applyFont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4" fontId="12" fillId="3" borderId="19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 wrapText="1"/>
    </xf>
    <xf numFmtId="4" fontId="6" fillId="0" borderId="19" xfId="1" applyNumberFormat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vertical="center" wrapText="1"/>
    </xf>
    <xf numFmtId="0" fontId="6" fillId="0" borderId="23" xfId="1" applyFont="1" applyFill="1" applyBorder="1" applyAlignment="1">
      <alignment horizontal="center" vertical="center" wrapText="1"/>
    </xf>
    <xf numFmtId="4" fontId="6" fillId="0" borderId="25" xfId="1" applyNumberFormat="1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vertical="center" wrapText="1"/>
    </xf>
    <xf numFmtId="0" fontId="12" fillId="0" borderId="27" xfId="1" applyFont="1" applyFill="1" applyBorder="1" applyAlignment="1">
      <alignment horizontal="center" vertical="center" wrapText="1"/>
    </xf>
    <xf numFmtId="4" fontId="12" fillId="0" borderId="28" xfId="1" applyNumberFormat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4" fontId="6" fillId="0" borderId="30" xfId="1" applyNumberFormat="1" applyFont="1" applyFill="1" applyBorder="1" applyAlignment="1">
      <alignment horizontal="center" vertical="center" wrapText="1"/>
    </xf>
    <xf numFmtId="4" fontId="6" fillId="3" borderId="19" xfId="1" applyNumberFormat="1" applyFont="1" applyFill="1" applyBorder="1" applyAlignment="1">
      <alignment horizontal="center" vertical="center" wrapText="1"/>
    </xf>
    <xf numFmtId="4" fontId="6" fillId="3" borderId="25" xfId="1" applyNumberFormat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vertical="center" wrapText="1"/>
    </xf>
    <xf numFmtId="0" fontId="12" fillId="0" borderId="21" xfId="1" applyFont="1" applyFill="1" applyBorder="1" applyAlignment="1">
      <alignment horizontal="center" vertical="center" wrapText="1"/>
    </xf>
    <xf numFmtId="4" fontId="12" fillId="0" borderId="22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vertical="center" wrapText="1"/>
    </xf>
    <xf numFmtId="0" fontId="12" fillId="3" borderId="3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12" fillId="0" borderId="3" xfId="1" applyFont="1" applyBorder="1" applyAlignment="1">
      <alignment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vertical="center" wrapText="1"/>
    </xf>
    <xf numFmtId="0" fontId="2" fillId="0" borderId="27" xfId="1" applyFont="1" applyFill="1" applyBorder="1" applyAlignment="1">
      <alignment horizontal="center" vertical="center" wrapText="1"/>
    </xf>
    <xf numFmtId="4" fontId="2" fillId="0" borderId="28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3" fontId="6" fillId="0" borderId="19" xfId="1" applyNumberFormat="1" applyFont="1" applyFill="1" applyBorder="1" applyAlignment="1">
      <alignment horizontal="center" vertical="center" wrapText="1"/>
    </xf>
    <xf numFmtId="4" fontId="6" fillId="3" borderId="30" xfId="1" applyNumberFormat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2" fillId="0" borderId="21" xfId="1" applyFont="1" applyBorder="1" applyAlignment="1">
      <alignment horizontal="center" vertical="center" wrapText="1"/>
    </xf>
    <xf numFmtId="0" fontId="12" fillId="3" borderId="3" xfId="1" applyFont="1" applyFill="1" applyBorder="1" applyAlignment="1">
      <alignment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4" fontId="12" fillId="0" borderId="33" xfId="1" applyNumberFormat="1" applyFont="1" applyFill="1" applyBorder="1" applyAlignment="1">
      <alignment horizontal="center" vertical="center" wrapText="1"/>
    </xf>
    <xf numFmtId="4" fontId="12" fillId="0" borderId="17" xfId="1" applyNumberFormat="1" applyFont="1" applyFill="1" applyBorder="1" applyAlignment="1">
      <alignment horizontal="center" vertical="center" wrapText="1"/>
    </xf>
    <xf numFmtId="4" fontId="6" fillId="0" borderId="22" xfId="1" applyNumberFormat="1" applyFont="1" applyFill="1" applyBorder="1" applyAlignment="1">
      <alignment horizontal="center" vertical="center" wrapText="1"/>
    </xf>
    <xf numFmtId="4" fontId="12" fillId="0" borderId="30" xfId="1" applyNumberFormat="1" applyFont="1" applyFill="1" applyBorder="1" applyAlignment="1">
      <alignment horizontal="center" vertical="center" wrapText="1"/>
    </xf>
    <xf numFmtId="4" fontId="2" fillId="0" borderId="17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vertical="center" wrapText="1"/>
    </xf>
    <xf numFmtId="0" fontId="2" fillId="0" borderId="23" xfId="1" applyFont="1" applyFill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6" fillId="3" borderId="22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16" fillId="0" borderId="37" xfId="0" applyFont="1" applyBorder="1" applyAlignment="1">
      <alignment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view="pageBreakPreview" topLeftCell="A4" zoomScale="60" zoomScaleNormal="100" workbookViewId="0">
      <selection activeCell="D82" sqref="D82"/>
    </sheetView>
  </sheetViews>
  <sheetFormatPr defaultRowHeight="15" x14ac:dyDescent="0.25"/>
  <cols>
    <col min="1" max="1" width="7.5703125" customWidth="1"/>
    <col min="2" max="2" width="75.85546875" customWidth="1"/>
    <col min="3" max="3" width="8.5703125" customWidth="1"/>
    <col min="4" max="4" width="14.5703125" customWidth="1"/>
    <col min="7" max="7" width="10" bestFit="1" customWidth="1"/>
  </cols>
  <sheetData>
    <row r="1" spans="1:4" ht="15.75" x14ac:dyDescent="0.25">
      <c r="A1" s="110">
        <v>1</v>
      </c>
      <c r="B1" s="110"/>
      <c r="C1" s="110"/>
      <c r="D1" s="110"/>
    </row>
    <row r="2" spans="1:4" ht="15.75" x14ac:dyDescent="0.25">
      <c r="A2" s="111" t="s">
        <v>75</v>
      </c>
      <c r="B2" s="111"/>
      <c r="C2" s="111"/>
      <c r="D2" s="111"/>
    </row>
    <row r="3" spans="1:4" ht="15.75" x14ac:dyDescent="0.25">
      <c r="A3" s="112" t="s">
        <v>0</v>
      </c>
      <c r="B3" s="113"/>
      <c r="C3" s="113"/>
      <c r="D3" s="114"/>
    </row>
    <row r="4" spans="1:4" ht="15.75" x14ac:dyDescent="0.25">
      <c r="A4" s="115" t="s">
        <v>68</v>
      </c>
      <c r="B4" s="116"/>
      <c r="C4" s="116"/>
      <c r="D4" s="117"/>
    </row>
    <row r="5" spans="1:4" x14ac:dyDescent="0.25">
      <c r="A5" s="24" t="s">
        <v>1</v>
      </c>
      <c r="B5" s="24" t="s">
        <v>2</v>
      </c>
      <c r="C5" s="24" t="s">
        <v>3</v>
      </c>
      <c r="D5" s="25" t="s">
        <v>4</v>
      </c>
    </row>
    <row r="6" spans="1:4" x14ac:dyDescent="0.25">
      <c r="A6" s="26" t="s">
        <v>5</v>
      </c>
      <c r="B6" s="26"/>
      <c r="C6" s="26"/>
      <c r="D6" s="27"/>
    </row>
    <row r="7" spans="1:4" x14ac:dyDescent="0.25">
      <c r="A7" s="6">
        <v>1</v>
      </c>
      <c r="B7" s="7" t="s">
        <v>6</v>
      </c>
      <c r="C7" s="6" t="s">
        <v>7</v>
      </c>
      <c r="D7" s="5" t="s">
        <v>8</v>
      </c>
    </row>
    <row r="8" spans="1:4" x14ac:dyDescent="0.25">
      <c r="A8" s="6">
        <v>2</v>
      </c>
      <c r="B8" s="7" t="s">
        <v>9</v>
      </c>
      <c r="C8" s="6" t="s">
        <v>7</v>
      </c>
      <c r="D8" s="5" t="s">
        <v>10</v>
      </c>
    </row>
    <row r="9" spans="1:4" x14ac:dyDescent="0.25">
      <c r="A9" s="121" t="s">
        <v>11</v>
      </c>
      <c r="B9" s="122"/>
      <c r="C9" s="122"/>
      <c r="D9" s="123"/>
    </row>
    <row r="10" spans="1:4" x14ac:dyDescent="0.25">
      <c r="A10" s="124" t="s">
        <v>12</v>
      </c>
      <c r="B10" s="125"/>
      <c r="C10" s="125"/>
      <c r="D10" s="126"/>
    </row>
    <row r="11" spans="1:4" x14ac:dyDescent="0.25">
      <c r="A11" s="121" t="s">
        <v>11</v>
      </c>
      <c r="B11" s="122"/>
      <c r="C11" s="122"/>
      <c r="D11" s="123"/>
    </row>
    <row r="12" spans="1:4" x14ac:dyDescent="0.25">
      <c r="A12" s="124" t="s">
        <v>12</v>
      </c>
      <c r="B12" s="125"/>
      <c r="C12" s="125"/>
      <c r="D12" s="126"/>
    </row>
    <row r="13" spans="1:4" x14ac:dyDescent="0.25">
      <c r="A13" s="6">
        <v>3</v>
      </c>
      <c r="B13" s="21" t="s">
        <v>13</v>
      </c>
      <c r="C13" s="22" t="s">
        <v>14</v>
      </c>
      <c r="D13" s="8">
        <v>0</v>
      </c>
    </row>
    <row r="14" spans="1:4" x14ac:dyDescent="0.25">
      <c r="A14" s="6">
        <v>4</v>
      </c>
      <c r="B14" s="7" t="s">
        <v>15</v>
      </c>
      <c r="C14" s="6"/>
      <c r="D14" s="5">
        <v>0</v>
      </c>
    </row>
    <row r="15" spans="1:4" x14ac:dyDescent="0.25">
      <c r="A15" s="6">
        <v>5</v>
      </c>
      <c r="B15" s="7" t="s">
        <v>16</v>
      </c>
      <c r="C15" s="6"/>
      <c r="D15" s="5">
        <v>139346.06</v>
      </c>
    </row>
    <row r="16" spans="1:4" ht="28.5" x14ac:dyDescent="0.25">
      <c r="A16" s="6">
        <v>6</v>
      </c>
      <c r="B16" s="9" t="s">
        <v>17</v>
      </c>
      <c r="C16" s="22" t="s">
        <v>14</v>
      </c>
      <c r="D16" s="8">
        <v>783852.83</v>
      </c>
    </row>
    <row r="17" spans="1:7" x14ac:dyDescent="0.25">
      <c r="A17" s="6">
        <v>7</v>
      </c>
      <c r="B17" s="7" t="s">
        <v>18</v>
      </c>
      <c r="C17" s="6"/>
      <c r="D17" s="5">
        <f>D16-D18-D19</f>
        <v>660812.04</v>
      </c>
    </row>
    <row r="18" spans="1:7" x14ac:dyDescent="0.25">
      <c r="A18" s="6">
        <v>8</v>
      </c>
      <c r="B18" s="7" t="s">
        <v>19</v>
      </c>
      <c r="C18" s="6"/>
      <c r="D18" s="5">
        <v>35778.730000000003</v>
      </c>
    </row>
    <row r="19" spans="1:7" x14ac:dyDescent="0.25">
      <c r="A19" s="6">
        <v>9</v>
      </c>
      <c r="B19" s="7" t="s">
        <v>20</v>
      </c>
      <c r="C19" s="6"/>
      <c r="D19" s="5">
        <v>87262.06</v>
      </c>
    </row>
    <row r="20" spans="1:7" x14ac:dyDescent="0.25">
      <c r="A20" s="6">
        <v>10</v>
      </c>
      <c r="B20" s="9" t="s">
        <v>21</v>
      </c>
      <c r="C20" s="22" t="s">
        <v>14</v>
      </c>
      <c r="D20" s="8">
        <f>D21+D24</f>
        <v>761832.88</v>
      </c>
    </row>
    <row r="21" spans="1:7" x14ac:dyDescent="0.25">
      <c r="A21" s="6">
        <v>11</v>
      </c>
      <c r="B21" s="7" t="s">
        <v>22</v>
      </c>
      <c r="C21" s="6"/>
      <c r="D21" s="5">
        <v>758952.88</v>
      </c>
    </row>
    <row r="22" spans="1:7" x14ac:dyDescent="0.25">
      <c r="A22" s="6">
        <v>12</v>
      </c>
      <c r="B22" s="7" t="s">
        <v>23</v>
      </c>
      <c r="C22" s="6"/>
      <c r="D22" s="5">
        <v>0</v>
      </c>
    </row>
    <row r="23" spans="1:7" x14ac:dyDescent="0.25">
      <c r="A23" s="6">
        <v>13</v>
      </c>
      <c r="B23" s="7" t="s">
        <v>24</v>
      </c>
      <c r="C23" s="6"/>
      <c r="D23" s="5">
        <v>0</v>
      </c>
    </row>
    <row r="24" spans="1:7" x14ac:dyDescent="0.25">
      <c r="A24" s="6">
        <v>14</v>
      </c>
      <c r="B24" s="7" t="s">
        <v>25</v>
      </c>
      <c r="C24" s="6"/>
      <c r="D24" s="5">
        <v>2880</v>
      </c>
    </row>
    <row r="25" spans="1:7" x14ac:dyDescent="0.25">
      <c r="A25" s="6">
        <v>15</v>
      </c>
      <c r="B25" s="7" t="s">
        <v>26</v>
      </c>
      <c r="C25" s="6"/>
      <c r="D25" s="5"/>
    </row>
    <row r="26" spans="1:7" x14ac:dyDescent="0.25">
      <c r="A26" s="6">
        <v>16</v>
      </c>
      <c r="B26" s="9" t="s">
        <v>27</v>
      </c>
      <c r="C26" s="22" t="s">
        <v>14</v>
      </c>
      <c r="D26" s="8">
        <v>761832.88</v>
      </c>
    </row>
    <row r="27" spans="1:7" x14ac:dyDescent="0.25">
      <c r="A27" s="6">
        <v>17</v>
      </c>
      <c r="B27" s="9" t="s">
        <v>28</v>
      </c>
      <c r="C27" s="22" t="s">
        <v>14</v>
      </c>
      <c r="D27" s="8">
        <v>0</v>
      </c>
    </row>
    <row r="28" spans="1:7" x14ac:dyDescent="0.25">
      <c r="A28" s="6">
        <v>18</v>
      </c>
      <c r="B28" s="7" t="s">
        <v>29</v>
      </c>
      <c r="C28" s="6"/>
      <c r="D28" s="5">
        <v>0</v>
      </c>
    </row>
    <row r="29" spans="1:7" x14ac:dyDescent="0.25">
      <c r="A29" s="6">
        <v>19</v>
      </c>
      <c r="B29" s="7" t="s">
        <v>30</v>
      </c>
      <c r="C29" s="6"/>
      <c r="D29" s="5">
        <v>164246.01</v>
      </c>
      <c r="G29" s="4"/>
    </row>
    <row r="30" spans="1:7" x14ac:dyDescent="0.25">
      <c r="A30" s="118" t="s">
        <v>31</v>
      </c>
      <c r="B30" s="119"/>
      <c r="C30" s="119"/>
      <c r="D30" s="120"/>
    </row>
    <row r="31" spans="1:7" x14ac:dyDescent="0.25">
      <c r="A31" s="118" t="s">
        <v>32</v>
      </c>
      <c r="B31" s="119"/>
      <c r="C31" s="119"/>
      <c r="D31" s="120"/>
    </row>
    <row r="32" spans="1:7" x14ac:dyDescent="0.25">
      <c r="A32" s="6">
        <v>3</v>
      </c>
      <c r="B32" s="21" t="s">
        <v>33</v>
      </c>
      <c r="C32" s="6" t="s">
        <v>14</v>
      </c>
      <c r="D32" s="5">
        <v>160647.29999999999</v>
      </c>
    </row>
    <row r="33" spans="1:4" x14ac:dyDescent="0.25">
      <c r="A33" s="6"/>
      <c r="B33" s="21" t="s">
        <v>34</v>
      </c>
      <c r="C33" s="6"/>
      <c r="D33" s="5"/>
    </row>
    <row r="34" spans="1:4" x14ac:dyDescent="0.25">
      <c r="A34" s="6"/>
      <c r="B34" s="10" t="s">
        <v>35</v>
      </c>
      <c r="C34" s="6"/>
      <c r="D34" s="11">
        <v>26170.560000000001</v>
      </c>
    </row>
    <row r="35" spans="1:4" x14ac:dyDescent="0.25">
      <c r="A35" s="6"/>
      <c r="B35" s="10" t="s">
        <v>36</v>
      </c>
      <c r="C35" s="6"/>
      <c r="D35" s="5"/>
    </row>
    <row r="36" spans="1:4" ht="28.5" x14ac:dyDescent="0.25">
      <c r="A36" s="6">
        <v>4</v>
      </c>
      <c r="B36" s="21" t="s">
        <v>37</v>
      </c>
      <c r="C36" s="6" t="s">
        <v>14</v>
      </c>
      <c r="D36" s="5">
        <v>115184.67</v>
      </c>
    </row>
    <row r="37" spans="1:4" x14ac:dyDescent="0.25">
      <c r="A37" s="6"/>
      <c r="B37" s="10" t="s">
        <v>38</v>
      </c>
      <c r="C37" s="6"/>
      <c r="D37" s="5"/>
    </row>
    <row r="38" spans="1:4" x14ac:dyDescent="0.25">
      <c r="A38" s="6">
        <v>5</v>
      </c>
      <c r="B38" s="21" t="s">
        <v>39</v>
      </c>
      <c r="C38" s="6" t="s">
        <v>14</v>
      </c>
      <c r="D38" s="5">
        <v>87262.27</v>
      </c>
    </row>
    <row r="39" spans="1:4" x14ac:dyDescent="0.25">
      <c r="A39" s="6"/>
      <c r="B39" s="10" t="s">
        <v>40</v>
      </c>
      <c r="C39" s="6"/>
      <c r="D39" s="5"/>
    </row>
    <row r="40" spans="1:4" x14ac:dyDescent="0.25">
      <c r="A40" s="6">
        <v>6</v>
      </c>
      <c r="B40" s="9" t="s">
        <v>41</v>
      </c>
      <c r="C40" s="6" t="s">
        <v>14</v>
      </c>
      <c r="D40" s="5">
        <v>12653.85</v>
      </c>
    </row>
    <row r="41" spans="1:4" x14ac:dyDescent="0.25">
      <c r="A41" s="6"/>
      <c r="B41" s="7" t="s">
        <v>42</v>
      </c>
      <c r="C41" s="6"/>
      <c r="D41" s="5"/>
    </row>
    <row r="42" spans="1:4" x14ac:dyDescent="0.25">
      <c r="A42" s="6"/>
      <c r="B42" s="7" t="s">
        <v>43</v>
      </c>
      <c r="C42" s="6"/>
      <c r="D42" s="5"/>
    </row>
    <row r="43" spans="1:4" x14ac:dyDescent="0.25">
      <c r="A43" s="6"/>
      <c r="B43" s="7" t="s">
        <v>44</v>
      </c>
      <c r="C43" s="6"/>
      <c r="D43" s="5"/>
    </row>
    <row r="44" spans="1:4" x14ac:dyDescent="0.25">
      <c r="A44" s="6">
        <v>7</v>
      </c>
      <c r="B44" s="9" t="s">
        <v>45</v>
      </c>
      <c r="C44" s="6" t="s">
        <v>14</v>
      </c>
      <c r="D44" s="5">
        <v>17016.93</v>
      </c>
    </row>
    <row r="45" spans="1:4" x14ac:dyDescent="0.25">
      <c r="A45" s="6"/>
      <c r="B45" s="7" t="s">
        <v>40</v>
      </c>
      <c r="C45" s="6"/>
      <c r="D45" s="5"/>
    </row>
    <row r="46" spans="1:4" x14ac:dyDescent="0.25">
      <c r="A46" s="6">
        <v>8</v>
      </c>
      <c r="B46" s="21" t="s">
        <v>46</v>
      </c>
      <c r="C46" s="6" t="s">
        <v>14</v>
      </c>
      <c r="D46" s="5">
        <v>0</v>
      </c>
    </row>
    <row r="47" spans="1:4" x14ac:dyDescent="0.25">
      <c r="A47" s="6"/>
      <c r="B47" s="10"/>
      <c r="C47" s="6"/>
      <c r="D47" s="5"/>
    </row>
    <row r="48" spans="1:4" x14ac:dyDescent="0.25">
      <c r="A48" s="6">
        <v>9</v>
      </c>
      <c r="B48" s="21" t="s">
        <v>47</v>
      </c>
      <c r="C48" s="6" t="s">
        <v>14</v>
      </c>
      <c r="D48" s="11">
        <v>163966.67000000001</v>
      </c>
    </row>
    <row r="49" spans="1:4" x14ac:dyDescent="0.25">
      <c r="A49" s="6"/>
      <c r="B49" s="10"/>
      <c r="C49" s="6"/>
      <c r="D49" s="5"/>
    </row>
    <row r="50" spans="1:4" x14ac:dyDescent="0.25">
      <c r="A50" s="6">
        <v>10</v>
      </c>
      <c r="B50" s="28" t="s">
        <v>48</v>
      </c>
      <c r="C50" s="6" t="s">
        <v>14</v>
      </c>
      <c r="D50" s="5">
        <v>0</v>
      </c>
    </row>
    <row r="51" spans="1:4" x14ac:dyDescent="0.25">
      <c r="A51" s="6"/>
      <c r="B51" s="10" t="s">
        <v>36</v>
      </c>
      <c r="C51" s="6"/>
      <c r="D51" s="5"/>
    </row>
    <row r="52" spans="1:4" x14ac:dyDescent="0.25">
      <c r="A52" s="6">
        <v>11</v>
      </c>
      <c r="B52" s="9" t="s">
        <v>49</v>
      </c>
      <c r="C52" s="6" t="s">
        <v>14</v>
      </c>
      <c r="D52" s="5">
        <v>69809.77</v>
      </c>
    </row>
    <row r="53" spans="1:4" x14ac:dyDescent="0.25">
      <c r="A53" s="6"/>
      <c r="B53" s="7" t="s">
        <v>36</v>
      </c>
      <c r="C53" s="6"/>
      <c r="D53" s="5"/>
    </row>
    <row r="54" spans="1:4" x14ac:dyDescent="0.25">
      <c r="A54" s="6">
        <f>A52+1</f>
        <v>12</v>
      </c>
      <c r="B54" s="9" t="s">
        <v>50</v>
      </c>
      <c r="C54" s="6" t="s">
        <v>14</v>
      </c>
      <c r="D54" s="5">
        <v>79409.69</v>
      </c>
    </row>
    <row r="55" spans="1:4" x14ac:dyDescent="0.25">
      <c r="A55" s="6"/>
      <c r="B55" s="7" t="s">
        <v>36</v>
      </c>
      <c r="C55" s="6"/>
      <c r="D55" s="5"/>
    </row>
    <row r="56" spans="1:4" x14ac:dyDescent="0.25">
      <c r="A56" s="6">
        <f>A54+1</f>
        <v>13</v>
      </c>
      <c r="B56" s="9" t="s">
        <v>51</v>
      </c>
      <c r="C56" s="6" t="s">
        <v>14</v>
      </c>
      <c r="D56" s="5">
        <v>7852.37</v>
      </c>
    </row>
    <row r="57" spans="1:4" x14ac:dyDescent="0.25">
      <c r="A57" s="6"/>
      <c r="B57" s="7"/>
      <c r="C57" s="6"/>
      <c r="D57" s="5"/>
    </row>
    <row r="58" spans="1:4" x14ac:dyDescent="0.25">
      <c r="A58" s="6">
        <f>A56+1</f>
        <v>14</v>
      </c>
      <c r="B58" s="9" t="s">
        <v>52</v>
      </c>
      <c r="C58" s="6" t="s">
        <v>14</v>
      </c>
      <c r="D58" s="5">
        <v>6313.73</v>
      </c>
    </row>
    <row r="59" spans="1:4" x14ac:dyDescent="0.25">
      <c r="A59" s="6"/>
      <c r="B59" s="7" t="s">
        <v>36</v>
      </c>
      <c r="C59" s="6"/>
      <c r="D59" s="5"/>
    </row>
    <row r="60" spans="1:4" x14ac:dyDescent="0.25">
      <c r="A60" s="6">
        <f>A58+1</f>
        <v>15</v>
      </c>
      <c r="B60" s="9" t="s">
        <v>53</v>
      </c>
      <c r="C60" s="6" t="s">
        <v>14</v>
      </c>
      <c r="D60" s="5">
        <v>0</v>
      </c>
    </row>
    <row r="61" spans="1:4" x14ac:dyDescent="0.25">
      <c r="A61" s="6"/>
      <c r="B61" s="7" t="s">
        <v>36</v>
      </c>
      <c r="C61" s="6"/>
      <c r="D61" s="5"/>
    </row>
    <row r="62" spans="1:4" x14ac:dyDescent="0.25">
      <c r="A62" s="6">
        <f>A60+1</f>
        <v>16</v>
      </c>
      <c r="B62" s="9" t="s">
        <v>54</v>
      </c>
      <c r="C62" s="6" t="s">
        <v>14</v>
      </c>
      <c r="D62" s="5">
        <v>27956.85</v>
      </c>
    </row>
    <row r="63" spans="1:4" x14ac:dyDescent="0.25">
      <c r="A63" s="6"/>
      <c r="B63" s="7" t="s">
        <v>36</v>
      </c>
      <c r="C63" s="6"/>
      <c r="D63" s="5"/>
    </row>
    <row r="64" spans="1:4" x14ac:dyDescent="0.25">
      <c r="A64" s="12">
        <f>A62+1</f>
        <v>17</v>
      </c>
      <c r="B64" s="13" t="s">
        <v>55</v>
      </c>
      <c r="C64" s="12" t="s">
        <v>14</v>
      </c>
      <c r="D64" s="14">
        <v>32375.3</v>
      </c>
    </row>
    <row r="65" spans="1:4" x14ac:dyDescent="0.25">
      <c r="A65" s="29">
        <v>1</v>
      </c>
      <c r="B65" s="1" t="s">
        <v>57</v>
      </c>
      <c r="C65" s="15" t="s">
        <v>56</v>
      </c>
      <c r="D65" s="16">
        <v>6600</v>
      </c>
    </row>
    <row r="66" spans="1:4" x14ac:dyDescent="0.25">
      <c r="A66" s="29">
        <v>2</v>
      </c>
      <c r="B66" s="1" t="s">
        <v>69</v>
      </c>
      <c r="C66" s="15" t="s">
        <v>56</v>
      </c>
      <c r="D66" s="16">
        <v>1260</v>
      </c>
    </row>
    <row r="67" spans="1:4" x14ac:dyDescent="0.25">
      <c r="A67" s="29">
        <v>3</v>
      </c>
      <c r="B67" s="1" t="s">
        <v>70</v>
      </c>
      <c r="C67" s="15" t="s">
        <v>56</v>
      </c>
      <c r="D67" s="16">
        <v>7544.37</v>
      </c>
    </row>
    <row r="68" spans="1:4" x14ac:dyDescent="0.25">
      <c r="A68" s="29">
        <v>4</v>
      </c>
      <c r="B68" s="1" t="s">
        <v>71</v>
      </c>
      <c r="C68" s="15" t="s">
        <v>56</v>
      </c>
      <c r="D68" s="16">
        <v>2266.85</v>
      </c>
    </row>
    <row r="69" spans="1:4" x14ac:dyDescent="0.25">
      <c r="A69" s="29">
        <v>5</v>
      </c>
      <c r="B69" s="2" t="s">
        <v>72</v>
      </c>
      <c r="C69" s="15" t="s">
        <v>56</v>
      </c>
      <c r="D69" s="16">
        <v>6945.37</v>
      </c>
    </row>
    <row r="70" spans="1:4" x14ac:dyDescent="0.25">
      <c r="A70" s="29">
        <v>6</v>
      </c>
      <c r="B70" s="3" t="s">
        <v>73</v>
      </c>
      <c r="C70" s="15" t="s">
        <v>56</v>
      </c>
      <c r="D70" s="16">
        <v>6009.76</v>
      </c>
    </row>
    <row r="71" spans="1:4" x14ac:dyDescent="0.25">
      <c r="A71" s="29">
        <v>7</v>
      </c>
      <c r="B71" s="30" t="s">
        <v>74</v>
      </c>
      <c r="C71" s="15" t="s">
        <v>56</v>
      </c>
      <c r="D71" s="16">
        <v>1748.95</v>
      </c>
    </row>
    <row r="72" spans="1:4" x14ac:dyDescent="0.25">
      <c r="A72" s="6">
        <f>A64+1</f>
        <v>18</v>
      </c>
      <c r="B72" s="127" t="s">
        <v>58</v>
      </c>
      <c r="C72" s="128"/>
      <c r="D72" s="129"/>
    </row>
    <row r="73" spans="1:4" x14ac:dyDescent="0.25">
      <c r="A73" s="6"/>
      <c r="B73" s="31" t="s">
        <v>59</v>
      </c>
      <c r="C73" s="6" t="s">
        <v>63</v>
      </c>
      <c r="D73" s="17">
        <v>0</v>
      </c>
    </row>
    <row r="74" spans="1:4" x14ac:dyDescent="0.25">
      <c r="A74" s="6"/>
      <c r="B74" s="31" t="s">
        <v>60</v>
      </c>
      <c r="C74" s="6" t="s">
        <v>63</v>
      </c>
      <c r="D74" s="17">
        <v>0</v>
      </c>
    </row>
    <row r="75" spans="1:4" x14ac:dyDescent="0.25">
      <c r="A75" s="6"/>
      <c r="B75" s="31" t="s">
        <v>61</v>
      </c>
      <c r="C75" s="6" t="s">
        <v>63</v>
      </c>
      <c r="D75" s="17">
        <v>0</v>
      </c>
    </row>
    <row r="76" spans="1:4" x14ac:dyDescent="0.25">
      <c r="A76" s="6"/>
      <c r="B76" s="31" t="s">
        <v>62</v>
      </c>
      <c r="C76" s="6" t="s">
        <v>14</v>
      </c>
      <c r="D76" s="17">
        <v>0</v>
      </c>
    </row>
    <row r="77" spans="1:4" x14ac:dyDescent="0.25">
      <c r="A77" s="6">
        <f>A72+1</f>
        <v>19</v>
      </c>
      <c r="B77" s="127" t="s">
        <v>64</v>
      </c>
      <c r="C77" s="128"/>
      <c r="D77" s="129"/>
    </row>
    <row r="78" spans="1:4" x14ac:dyDescent="0.25">
      <c r="A78" s="6"/>
      <c r="B78" s="31" t="s">
        <v>65</v>
      </c>
      <c r="C78" s="6" t="s">
        <v>63</v>
      </c>
      <c r="D78" s="17">
        <v>0</v>
      </c>
    </row>
    <row r="79" spans="1:4" x14ac:dyDescent="0.25">
      <c r="A79" s="6"/>
      <c r="B79" s="31" t="s">
        <v>66</v>
      </c>
      <c r="C79" s="6" t="s">
        <v>63</v>
      </c>
      <c r="D79" s="17">
        <v>0</v>
      </c>
    </row>
    <row r="80" spans="1:4" x14ac:dyDescent="0.25">
      <c r="A80" s="6"/>
      <c r="B80" s="31" t="s">
        <v>67</v>
      </c>
      <c r="C80" s="6" t="s">
        <v>14</v>
      </c>
      <c r="D80" s="11">
        <v>45183.08</v>
      </c>
    </row>
    <row r="81" spans="1:4" x14ac:dyDescent="0.25">
      <c r="A81" s="23"/>
      <c r="B81" s="23"/>
      <c r="C81" s="23"/>
      <c r="D81" s="23"/>
    </row>
    <row r="82" spans="1:4" x14ac:dyDescent="0.25">
      <c r="A82" s="23"/>
      <c r="B82" s="23" t="s">
        <v>120</v>
      </c>
      <c r="C82" s="23"/>
      <c r="D82" s="23" t="s">
        <v>121</v>
      </c>
    </row>
    <row r="83" spans="1:4" x14ac:dyDescent="0.25">
      <c r="A83" s="23"/>
      <c r="B83" s="23"/>
      <c r="C83" s="23"/>
      <c r="D83" s="23"/>
    </row>
    <row r="84" spans="1:4" x14ac:dyDescent="0.25">
      <c r="A84" s="23"/>
      <c r="B84" s="23"/>
      <c r="C84" s="23"/>
      <c r="D84" s="23"/>
    </row>
    <row r="85" spans="1:4" x14ac:dyDescent="0.25">
      <c r="A85" s="23"/>
      <c r="B85" s="23"/>
      <c r="C85" s="23"/>
      <c r="D85" s="23"/>
    </row>
  </sheetData>
  <mergeCells count="12">
    <mergeCell ref="B77:D77"/>
    <mergeCell ref="A31:D31"/>
    <mergeCell ref="A9:D9"/>
    <mergeCell ref="A10:D10"/>
    <mergeCell ref="B72:D72"/>
    <mergeCell ref="A1:D1"/>
    <mergeCell ref="A2:D2"/>
    <mergeCell ref="A3:D3"/>
    <mergeCell ref="A4:D4"/>
    <mergeCell ref="A30:D30"/>
    <mergeCell ref="A11:D11"/>
    <mergeCell ref="A12:D12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98"/>
  <sheetViews>
    <sheetView tabSelected="1" topLeftCell="A21" zoomScaleNormal="100" workbookViewId="0">
      <selection activeCell="B22" sqref="B22"/>
    </sheetView>
  </sheetViews>
  <sheetFormatPr defaultRowHeight="15" x14ac:dyDescent="0.25"/>
  <cols>
    <col min="2" max="2" width="61.7109375" customWidth="1"/>
    <col min="3" max="3" width="10.7109375" customWidth="1"/>
    <col min="4" max="4" width="13.85546875" customWidth="1"/>
    <col min="5" max="5" width="18.140625" customWidth="1"/>
    <col min="6" max="6" width="11.85546875" bestFit="1" customWidth="1"/>
    <col min="7" max="8" width="9.5703125" bestFit="1" customWidth="1"/>
    <col min="9" max="9" width="16.85546875" customWidth="1"/>
    <col min="10" max="10" width="13.5703125" customWidth="1"/>
    <col min="11" max="11" width="13.28515625" customWidth="1"/>
    <col min="12" max="12" width="13.85546875" customWidth="1"/>
    <col min="13" max="13" width="10.7109375" bestFit="1" customWidth="1"/>
    <col min="14" max="15" width="9.5703125" bestFit="1" customWidth="1"/>
    <col min="16" max="16" width="10.7109375" bestFit="1" customWidth="1"/>
    <col min="17" max="18" width="9.28515625" bestFit="1" customWidth="1"/>
  </cols>
  <sheetData>
    <row r="1" spans="1:4" ht="15" customHeight="1" x14ac:dyDescent="0.25">
      <c r="A1" s="113" t="s">
        <v>100</v>
      </c>
      <c r="B1" s="113"/>
      <c r="C1" s="113"/>
      <c r="D1" s="132"/>
    </row>
    <row r="2" spans="1:4" ht="15.75" customHeight="1" x14ac:dyDescent="0.25">
      <c r="A2" s="113" t="s">
        <v>122</v>
      </c>
      <c r="B2" s="113"/>
      <c r="C2" s="113"/>
      <c r="D2" s="132"/>
    </row>
    <row r="3" spans="1:4" ht="15.75" customHeight="1" thickBot="1" x14ac:dyDescent="0.3">
      <c r="A3" s="133" t="s">
        <v>135</v>
      </c>
      <c r="B3" s="134"/>
      <c r="C3" s="134"/>
      <c r="D3" s="135"/>
    </row>
    <row r="4" spans="1:4" ht="31.5" customHeight="1" x14ac:dyDescent="0.25">
      <c r="A4" s="136" t="s">
        <v>131</v>
      </c>
      <c r="B4" s="137"/>
      <c r="C4" s="137"/>
      <c r="D4" s="138"/>
    </row>
    <row r="5" spans="1:4" x14ac:dyDescent="0.25">
      <c r="A5" s="35">
        <v>3</v>
      </c>
      <c r="B5" s="93" t="s">
        <v>13</v>
      </c>
      <c r="C5" s="95" t="s">
        <v>14</v>
      </c>
      <c r="D5" s="36">
        <f t="shared" ref="D5" si="0">D6+D7</f>
        <v>-91793.06</v>
      </c>
    </row>
    <row r="6" spans="1:4" x14ac:dyDescent="0.25">
      <c r="A6" s="35" t="s">
        <v>82</v>
      </c>
      <c r="B6" s="37" t="s">
        <v>15</v>
      </c>
      <c r="C6" s="38"/>
      <c r="D6" s="39">
        <v>0</v>
      </c>
    </row>
    <row r="7" spans="1:4" ht="15.75" thickBot="1" x14ac:dyDescent="0.3">
      <c r="A7" s="40" t="s">
        <v>83</v>
      </c>
      <c r="B7" s="41" t="s">
        <v>16</v>
      </c>
      <c r="C7" s="42"/>
      <c r="D7" s="43">
        <v>-91793.06</v>
      </c>
    </row>
    <row r="8" spans="1:4" ht="15.75" thickBot="1" x14ac:dyDescent="0.3">
      <c r="A8" s="44" t="s">
        <v>84</v>
      </c>
      <c r="B8" s="45" t="s">
        <v>17</v>
      </c>
      <c r="C8" s="46" t="s">
        <v>14</v>
      </c>
      <c r="D8" s="47">
        <f t="shared" ref="D8" si="1">D9+D10+D11+D12+D13</f>
        <v>748720.99</v>
      </c>
    </row>
    <row r="9" spans="1:4" x14ac:dyDescent="0.25">
      <c r="A9" s="48" t="s">
        <v>85</v>
      </c>
      <c r="B9" s="49" t="s">
        <v>18</v>
      </c>
      <c r="C9" s="50"/>
      <c r="D9" s="51">
        <v>625718.11</v>
      </c>
    </row>
    <row r="10" spans="1:4" x14ac:dyDescent="0.25">
      <c r="A10" s="35" t="s">
        <v>86</v>
      </c>
      <c r="B10" s="37" t="s">
        <v>19</v>
      </c>
      <c r="C10" s="38"/>
      <c r="D10" s="39">
        <v>35767.68</v>
      </c>
    </row>
    <row r="11" spans="1:4" x14ac:dyDescent="0.25">
      <c r="A11" s="35" t="s">
        <v>87</v>
      </c>
      <c r="B11" s="37" t="s">
        <v>20</v>
      </c>
      <c r="C11" s="38"/>
      <c r="D11" s="39">
        <v>87235.199999999997</v>
      </c>
    </row>
    <row r="12" spans="1:4" x14ac:dyDescent="0.25">
      <c r="A12" s="35" t="s">
        <v>88</v>
      </c>
      <c r="B12" s="37" t="s">
        <v>77</v>
      </c>
      <c r="C12" s="38"/>
      <c r="D12" s="52">
        <v>0</v>
      </c>
    </row>
    <row r="13" spans="1:4" x14ac:dyDescent="0.25">
      <c r="A13" s="35" t="s">
        <v>89</v>
      </c>
      <c r="B13" s="37" t="s">
        <v>132</v>
      </c>
      <c r="C13" s="38"/>
      <c r="D13" s="52">
        <v>0</v>
      </c>
    </row>
    <row r="14" spans="1:4" ht="15.75" thickBot="1" x14ac:dyDescent="0.3">
      <c r="A14" s="40"/>
      <c r="B14" s="41" t="s">
        <v>101</v>
      </c>
      <c r="C14" s="42"/>
      <c r="D14" s="53">
        <v>0</v>
      </c>
    </row>
    <row r="15" spans="1:4" ht="15.75" thickBot="1" x14ac:dyDescent="0.3">
      <c r="A15" s="54" t="s">
        <v>90</v>
      </c>
      <c r="B15" s="55" t="s">
        <v>21</v>
      </c>
      <c r="C15" s="56" t="s">
        <v>14</v>
      </c>
      <c r="D15" s="96">
        <f>D17+D19+D20+D21</f>
        <v>734977.25</v>
      </c>
    </row>
    <row r="16" spans="1:4" x14ac:dyDescent="0.25">
      <c r="A16" s="57"/>
      <c r="B16" s="58" t="s">
        <v>102</v>
      </c>
      <c r="C16" s="58"/>
      <c r="D16" s="97">
        <f>D15*100/D8</f>
        <v>98.164370949450742</v>
      </c>
    </row>
    <row r="17" spans="1:4" x14ac:dyDescent="0.25">
      <c r="A17" s="35" t="s">
        <v>91</v>
      </c>
      <c r="B17" s="37" t="s">
        <v>22</v>
      </c>
      <c r="C17" s="38"/>
      <c r="D17" s="39">
        <v>719597.25</v>
      </c>
    </row>
    <row r="18" spans="1:4" x14ac:dyDescent="0.25">
      <c r="A18" s="35" t="s">
        <v>92</v>
      </c>
      <c r="B18" s="37" t="s">
        <v>81</v>
      </c>
      <c r="C18" s="38"/>
      <c r="D18" s="39">
        <v>34285.68</v>
      </c>
    </row>
    <row r="19" spans="1:4" x14ac:dyDescent="0.25">
      <c r="A19" s="35" t="s">
        <v>93</v>
      </c>
      <c r="B19" s="37" t="s">
        <v>23</v>
      </c>
      <c r="C19" s="38"/>
      <c r="D19" s="39">
        <v>0</v>
      </c>
    </row>
    <row r="20" spans="1:4" x14ac:dyDescent="0.25">
      <c r="A20" s="35" t="s">
        <v>94</v>
      </c>
      <c r="B20" s="37" t="s">
        <v>24</v>
      </c>
      <c r="C20" s="38"/>
      <c r="D20" s="39">
        <v>0</v>
      </c>
    </row>
    <row r="21" spans="1:4" x14ac:dyDescent="0.25">
      <c r="A21" s="35" t="s">
        <v>95</v>
      </c>
      <c r="B21" s="37" t="s">
        <v>78</v>
      </c>
      <c r="C21" s="38"/>
      <c r="D21" s="52">
        <f>D22+D23+D24+D25</f>
        <v>15380</v>
      </c>
    </row>
    <row r="22" spans="1:4" x14ac:dyDescent="0.25">
      <c r="A22" s="35"/>
      <c r="B22" s="37" t="s">
        <v>123</v>
      </c>
      <c r="C22" s="38"/>
      <c r="D22" s="52">
        <v>6840</v>
      </c>
    </row>
    <row r="23" spans="1:4" x14ac:dyDescent="0.25">
      <c r="A23" s="35"/>
      <c r="B23" s="37" t="s">
        <v>80</v>
      </c>
      <c r="C23" s="38"/>
      <c r="D23" s="52">
        <v>5040</v>
      </c>
    </row>
    <row r="24" spans="1:4" x14ac:dyDescent="0.25">
      <c r="A24" s="35"/>
      <c r="B24" s="108" t="s">
        <v>124</v>
      </c>
      <c r="C24" s="38"/>
      <c r="D24" s="52">
        <v>0</v>
      </c>
    </row>
    <row r="25" spans="1:4" x14ac:dyDescent="0.25">
      <c r="A25" s="40"/>
      <c r="B25" s="37" t="s">
        <v>79</v>
      </c>
      <c r="C25" s="42"/>
      <c r="D25" s="53">
        <v>3500</v>
      </c>
    </row>
    <row r="26" spans="1:4" ht="15.75" thickBot="1" x14ac:dyDescent="0.3">
      <c r="A26" s="59" t="s">
        <v>96</v>
      </c>
      <c r="B26" s="60" t="s">
        <v>103</v>
      </c>
      <c r="C26" s="61"/>
      <c r="D26" s="98">
        <v>0</v>
      </c>
    </row>
    <row r="27" spans="1:4" x14ac:dyDescent="0.25">
      <c r="A27" s="48" t="s">
        <v>104</v>
      </c>
      <c r="B27" s="62" t="s">
        <v>27</v>
      </c>
      <c r="C27" s="63" t="s">
        <v>14</v>
      </c>
      <c r="D27" s="99">
        <f t="shared" ref="D27" si="2">D5+D15</f>
        <v>643184.18999999994</v>
      </c>
    </row>
    <row r="28" spans="1:4" ht="15.75" thickBot="1" x14ac:dyDescent="0.3">
      <c r="A28" s="64" t="s">
        <v>97</v>
      </c>
      <c r="B28" s="65" t="s">
        <v>28</v>
      </c>
      <c r="C28" s="66" t="s">
        <v>14</v>
      </c>
      <c r="D28" s="67">
        <f>D29+D30</f>
        <v>-136277.91000000012</v>
      </c>
    </row>
    <row r="29" spans="1:4" ht="15.75" customHeight="1" x14ac:dyDescent="0.25">
      <c r="A29" s="48" t="s">
        <v>98</v>
      </c>
      <c r="B29" s="49" t="s">
        <v>29</v>
      </c>
      <c r="C29" s="50"/>
      <c r="D29" s="51">
        <v>0</v>
      </c>
    </row>
    <row r="30" spans="1:4" x14ac:dyDescent="0.25">
      <c r="A30" s="35" t="s">
        <v>99</v>
      </c>
      <c r="B30" s="37" t="s">
        <v>30</v>
      </c>
      <c r="C30" s="38"/>
      <c r="D30" s="39">
        <f>D27-D73-D82</f>
        <v>-136277.91000000012</v>
      </c>
    </row>
    <row r="31" spans="1:4" ht="34.5" customHeight="1" x14ac:dyDescent="0.25">
      <c r="A31" s="139" t="s">
        <v>105</v>
      </c>
      <c r="B31" s="140"/>
      <c r="C31" s="140"/>
      <c r="D31" s="141"/>
    </row>
    <row r="32" spans="1:4" x14ac:dyDescent="0.25">
      <c r="A32" s="35">
        <v>10</v>
      </c>
      <c r="B32" s="93" t="s">
        <v>133</v>
      </c>
      <c r="C32" s="38" t="s">
        <v>14</v>
      </c>
      <c r="D32" s="39">
        <v>323884.15000000002</v>
      </c>
    </row>
    <row r="33" spans="1:4" x14ac:dyDescent="0.25">
      <c r="A33" s="35"/>
      <c r="B33" s="93" t="s">
        <v>106</v>
      </c>
      <c r="C33" s="38"/>
      <c r="D33" s="39"/>
    </row>
    <row r="34" spans="1:4" x14ac:dyDescent="0.25">
      <c r="A34" s="35"/>
      <c r="B34" s="68" t="s">
        <v>107</v>
      </c>
      <c r="C34" s="38"/>
      <c r="D34" s="52">
        <v>0</v>
      </c>
    </row>
    <row r="35" spans="1:4" x14ac:dyDescent="0.25">
      <c r="A35" s="35"/>
      <c r="B35" s="68" t="s">
        <v>36</v>
      </c>
      <c r="C35" s="38"/>
      <c r="D35" s="39"/>
    </row>
    <row r="36" spans="1:4" ht="21" customHeight="1" x14ac:dyDescent="0.25">
      <c r="A36" s="35">
        <v>11</v>
      </c>
      <c r="B36" s="93" t="s">
        <v>37</v>
      </c>
      <c r="C36" s="38" t="s">
        <v>14</v>
      </c>
      <c r="D36" s="39">
        <v>115149</v>
      </c>
    </row>
    <row r="37" spans="1:4" x14ac:dyDescent="0.25">
      <c r="A37" s="35"/>
      <c r="B37" s="68" t="s">
        <v>38</v>
      </c>
      <c r="C37" s="38"/>
      <c r="D37" s="39"/>
    </row>
    <row r="38" spans="1:4" x14ac:dyDescent="0.25">
      <c r="A38" s="35">
        <v>12</v>
      </c>
      <c r="B38" s="93" t="s">
        <v>39</v>
      </c>
      <c r="C38" s="38" t="s">
        <v>14</v>
      </c>
      <c r="D38" s="39">
        <v>87235.199999999997</v>
      </c>
    </row>
    <row r="39" spans="1:4" x14ac:dyDescent="0.25">
      <c r="A39" s="35"/>
      <c r="B39" s="68" t="s">
        <v>40</v>
      </c>
      <c r="C39" s="38"/>
      <c r="D39" s="39"/>
    </row>
    <row r="40" spans="1:4" x14ac:dyDescent="0.25">
      <c r="A40" s="35">
        <v>13</v>
      </c>
      <c r="B40" s="69" t="s">
        <v>41</v>
      </c>
      <c r="C40" s="38" t="s">
        <v>14</v>
      </c>
      <c r="D40" s="39">
        <v>12649.92</v>
      </c>
    </row>
    <row r="41" spans="1:4" x14ac:dyDescent="0.25">
      <c r="A41" s="35"/>
      <c r="B41" s="37" t="s">
        <v>44</v>
      </c>
      <c r="C41" s="38"/>
      <c r="D41" s="39"/>
    </row>
    <row r="42" spans="1:4" x14ac:dyDescent="0.25">
      <c r="A42" s="35">
        <v>14</v>
      </c>
      <c r="B42" s="69" t="s">
        <v>45</v>
      </c>
      <c r="C42" s="38" t="s">
        <v>14</v>
      </c>
      <c r="D42" s="39">
        <v>17011.68</v>
      </c>
    </row>
    <row r="43" spans="1:4" x14ac:dyDescent="0.25">
      <c r="A43" s="35"/>
      <c r="B43" s="37" t="s">
        <v>40</v>
      </c>
      <c r="C43" s="38"/>
      <c r="D43" s="39"/>
    </row>
    <row r="44" spans="1:4" x14ac:dyDescent="0.25">
      <c r="A44" s="35"/>
      <c r="B44" s="70" t="s">
        <v>108</v>
      </c>
      <c r="C44" s="34" t="s">
        <v>14</v>
      </c>
      <c r="D44" s="39">
        <v>0</v>
      </c>
    </row>
    <row r="45" spans="1:4" x14ac:dyDescent="0.25">
      <c r="A45" s="35"/>
      <c r="B45" s="71" t="s">
        <v>109</v>
      </c>
      <c r="C45" s="34"/>
      <c r="D45" s="39"/>
    </row>
    <row r="46" spans="1:4" x14ac:dyDescent="0.25">
      <c r="A46" s="35">
        <v>16</v>
      </c>
      <c r="B46" s="93" t="s">
        <v>47</v>
      </c>
      <c r="C46" s="38" t="s">
        <v>14</v>
      </c>
      <c r="D46" s="52">
        <v>0</v>
      </c>
    </row>
    <row r="47" spans="1:4" x14ac:dyDescent="0.25">
      <c r="A47" s="35"/>
      <c r="B47" s="68" t="s">
        <v>36</v>
      </c>
      <c r="C47" s="38"/>
      <c r="D47" s="39"/>
    </row>
    <row r="48" spans="1:4" x14ac:dyDescent="0.25">
      <c r="A48" s="35">
        <v>17</v>
      </c>
      <c r="B48" s="72" t="s">
        <v>48</v>
      </c>
      <c r="C48" s="38" t="s">
        <v>14</v>
      </c>
      <c r="D48" s="39">
        <v>0</v>
      </c>
    </row>
    <row r="49" spans="1:4" x14ac:dyDescent="0.25">
      <c r="A49" s="35"/>
      <c r="B49" s="68" t="s">
        <v>36</v>
      </c>
      <c r="C49" s="38"/>
      <c r="D49" s="39"/>
    </row>
    <row r="50" spans="1:4" x14ac:dyDescent="0.25">
      <c r="A50" s="35">
        <v>18</v>
      </c>
      <c r="B50" s="69" t="s">
        <v>49</v>
      </c>
      <c r="C50" s="38" t="s">
        <v>14</v>
      </c>
      <c r="D50" s="39">
        <v>69788.160000000003</v>
      </c>
    </row>
    <row r="51" spans="1:4" x14ac:dyDescent="0.25">
      <c r="A51" s="35"/>
      <c r="B51" s="37" t="s">
        <v>36</v>
      </c>
      <c r="C51" s="38"/>
      <c r="D51" s="39"/>
    </row>
    <row r="52" spans="1:4" ht="25.5" x14ac:dyDescent="0.25">
      <c r="A52" s="35">
        <v>19</v>
      </c>
      <c r="B52" s="91" t="s">
        <v>110</v>
      </c>
      <c r="C52" s="73" t="s">
        <v>14</v>
      </c>
      <c r="D52" s="39">
        <v>0</v>
      </c>
    </row>
    <row r="53" spans="1:4" x14ac:dyDescent="0.25">
      <c r="A53" s="35"/>
      <c r="B53" s="74" t="s">
        <v>36</v>
      </c>
      <c r="C53" s="73"/>
      <c r="D53" s="39"/>
    </row>
    <row r="54" spans="1:4" ht="21" customHeight="1" x14ac:dyDescent="0.25">
      <c r="A54" s="35">
        <v>20</v>
      </c>
      <c r="B54" s="69" t="s">
        <v>111</v>
      </c>
      <c r="C54" s="6" t="s">
        <v>14</v>
      </c>
      <c r="D54" s="39">
        <v>0</v>
      </c>
    </row>
    <row r="55" spans="1:4" ht="15.75" customHeight="1" thickBot="1" x14ac:dyDescent="0.3">
      <c r="A55" s="40"/>
      <c r="B55" s="75" t="s">
        <v>36</v>
      </c>
      <c r="C55" s="76"/>
      <c r="D55" s="43"/>
    </row>
    <row r="56" spans="1:4" ht="16.5" thickBot="1" x14ac:dyDescent="0.3">
      <c r="A56" s="77"/>
      <c r="B56" s="78" t="s">
        <v>112</v>
      </c>
      <c r="C56" s="79"/>
      <c r="D56" s="80">
        <f>D32+D36+D38+D40+D42+D44+D46+D48+D50+D52+D54</f>
        <v>625718.1100000001</v>
      </c>
    </row>
    <row r="57" spans="1:4" ht="15.75" x14ac:dyDescent="0.25">
      <c r="A57" s="48"/>
      <c r="B57" s="142" t="s">
        <v>113</v>
      </c>
      <c r="C57" s="143"/>
      <c r="D57" s="144"/>
    </row>
    <row r="58" spans="1:4" x14ac:dyDescent="0.25">
      <c r="A58" s="35">
        <v>21</v>
      </c>
      <c r="B58" s="69" t="s">
        <v>50</v>
      </c>
      <c r="C58" s="38" t="s">
        <v>14</v>
      </c>
      <c r="D58" s="39">
        <v>87235.199999999997</v>
      </c>
    </row>
    <row r="59" spans="1:4" x14ac:dyDescent="0.25">
      <c r="A59" s="35"/>
      <c r="B59" s="37" t="s">
        <v>36</v>
      </c>
      <c r="C59" s="38"/>
      <c r="D59" s="39"/>
    </row>
    <row r="60" spans="1:4" x14ac:dyDescent="0.25">
      <c r="A60" s="35">
        <f>A58+1</f>
        <v>22</v>
      </c>
      <c r="B60" s="69" t="s">
        <v>51</v>
      </c>
      <c r="C60" s="38" t="s">
        <v>14</v>
      </c>
      <c r="D60" s="39">
        <v>0</v>
      </c>
    </row>
    <row r="61" spans="1:4" ht="16.5" customHeight="1" thickBot="1" x14ac:dyDescent="0.3">
      <c r="A61" s="40"/>
      <c r="B61" s="41"/>
      <c r="C61" s="42"/>
      <c r="D61" s="43"/>
    </row>
    <row r="62" spans="1:4" ht="15.75" x14ac:dyDescent="0.25">
      <c r="A62" s="86"/>
      <c r="B62" s="101" t="s">
        <v>114</v>
      </c>
      <c r="C62" s="92"/>
      <c r="D62" s="100">
        <f>D58+D60</f>
        <v>87235.199999999997</v>
      </c>
    </row>
    <row r="63" spans="1:4" ht="16.5" thickBot="1" x14ac:dyDescent="0.3">
      <c r="A63" s="85"/>
      <c r="B63" s="145" t="s">
        <v>115</v>
      </c>
      <c r="C63" s="146"/>
      <c r="D63" s="147"/>
    </row>
    <row r="64" spans="1:4" x14ac:dyDescent="0.25">
      <c r="A64" s="48">
        <f>A60+1</f>
        <v>23</v>
      </c>
      <c r="B64" s="62" t="s">
        <v>52</v>
      </c>
      <c r="C64" s="50" t="s">
        <v>14</v>
      </c>
      <c r="D64" s="84">
        <v>0</v>
      </c>
    </row>
    <row r="65" spans="1:4" x14ac:dyDescent="0.25">
      <c r="A65" s="35"/>
      <c r="B65" s="37" t="s">
        <v>36</v>
      </c>
      <c r="C65" s="38"/>
      <c r="D65" s="39"/>
    </row>
    <row r="66" spans="1:4" x14ac:dyDescent="0.25">
      <c r="A66" s="35">
        <f>A64+1</f>
        <v>24</v>
      </c>
      <c r="B66" s="69" t="s">
        <v>53</v>
      </c>
      <c r="C66" s="38" t="s">
        <v>14</v>
      </c>
      <c r="D66" s="39">
        <v>0</v>
      </c>
    </row>
    <row r="67" spans="1:4" x14ac:dyDescent="0.25">
      <c r="A67" s="35"/>
      <c r="B67" s="37" t="s">
        <v>36</v>
      </c>
      <c r="C67" s="38"/>
      <c r="D67" s="39"/>
    </row>
    <row r="68" spans="1:4" x14ac:dyDescent="0.25">
      <c r="A68" s="35">
        <f>A66+1</f>
        <v>25</v>
      </c>
      <c r="B68" s="69" t="s">
        <v>54</v>
      </c>
      <c r="C68" s="38" t="s">
        <v>14</v>
      </c>
      <c r="D68" s="52">
        <v>0</v>
      </c>
    </row>
    <row r="69" spans="1:4" x14ac:dyDescent="0.25">
      <c r="A69" s="35"/>
      <c r="B69" s="37" t="s">
        <v>36</v>
      </c>
      <c r="C69" s="38"/>
      <c r="D69" s="39"/>
    </row>
    <row r="70" spans="1:4" x14ac:dyDescent="0.25">
      <c r="A70" s="35">
        <v>26</v>
      </c>
      <c r="B70" s="81" t="s">
        <v>116</v>
      </c>
      <c r="C70" s="38" t="s">
        <v>14</v>
      </c>
      <c r="D70" s="39">
        <v>0</v>
      </c>
    </row>
    <row r="71" spans="1:4" ht="15.75" thickBot="1" x14ac:dyDescent="0.3">
      <c r="A71" s="40"/>
      <c r="B71" s="41" t="s">
        <v>36</v>
      </c>
      <c r="C71" s="42"/>
      <c r="D71" s="43"/>
    </row>
    <row r="72" spans="1:4" ht="15.75" x14ac:dyDescent="0.25">
      <c r="A72" s="86"/>
      <c r="B72" s="101" t="s">
        <v>117</v>
      </c>
      <c r="C72" s="92"/>
      <c r="D72" s="100">
        <f>D64+D66+D68+D70</f>
        <v>0</v>
      </c>
    </row>
    <row r="73" spans="1:4" ht="16.5" thickBot="1" x14ac:dyDescent="0.3">
      <c r="A73" s="102"/>
      <c r="B73" s="103" t="s">
        <v>118</v>
      </c>
      <c r="C73" s="104"/>
      <c r="D73" s="105">
        <f>D56+D62+D72</f>
        <v>712953.31</v>
      </c>
    </row>
    <row r="74" spans="1:4" ht="15.75" x14ac:dyDescent="0.25">
      <c r="A74" s="87"/>
      <c r="B74" s="148" t="s">
        <v>134</v>
      </c>
      <c r="C74" s="149"/>
      <c r="D74" s="150"/>
    </row>
    <row r="75" spans="1:4" ht="25.5" x14ac:dyDescent="0.25">
      <c r="A75" s="94"/>
      <c r="B75" s="32" t="s">
        <v>125</v>
      </c>
      <c r="C75" s="106"/>
      <c r="D75" s="33">
        <v>11654.03</v>
      </c>
    </row>
    <row r="76" spans="1:4" ht="25.5" x14ac:dyDescent="0.25">
      <c r="A76" s="94"/>
      <c r="B76" s="32" t="s">
        <v>76</v>
      </c>
      <c r="C76" s="106"/>
      <c r="D76" s="33">
        <v>2515.52</v>
      </c>
    </row>
    <row r="77" spans="1:4" ht="15.75" x14ac:dyDescent="0.25">
      <c r="A77" s="94"/>
      <c r="B77" s="32" t="s">
        <v>126</v>
      </c>
      <c r="C77" s="106"/>
      <c r="D77" s="33">
        <v>6103.83</v>
      </c>
    </row>
    <row r="78" spans="1:4" ht="15.75" x14ac:dyDescent="0.25">
      <c r="A78" s="94"/>
      <c r="B78" s="32" t="s">
        <v>127</v>
      </c>
      <c r="C78" s="106"/>
      <c r="D78" s="33">
        <v>929.74</v>
      </c>
    </row>
    <row r="79" spans="1:4" ht="15" customHeight="1" x14ac:dyDescent="0.25">
      <c r="A79" s="94"/>
      <c r="B79" s="32" t="s">
        <v>128</v>
      </c>
      <c r="C79" s="106"/>
      <c r="D79" s="33">
        <v>13619.09</v>
      </c>
    </row>
    <row r="80" spans="1:4" x14ac:dyDescent="0.25">
      <c r="A80" s="20"/>
      <c r="B80" s="19" t="s">
        <v>129</v>
      </c>
      <c r="C80" s="15"/>
      <c r="D80" s="33">
        <v>19130.580000000002</v>
      </c>
    </row>
    <row r="81" spans="1:19" x14ac:dyDescent="0.25">
      <c r="A81" s="20"/>
      <c r="B81" s="19" t="s">
        <v>130</v>
      </c>
      <c r="C81" s="15"/>
      <c r="D81" s="33">
        <v>12556</v>
      </c>
    </row>
    <row r="82" spans="1:19" ht="16.5" thickBot="1" x14ac:dyDescent="0.3">
      <c r="A82" s="88"/>
      <c r="B82" s="89" t="s">
        <v>119</v>
      </c>
      <c r="C82" s="90"/>
      <c r="D82" s="82">
        <f>SUM(D75:D81)</f>
        <v>66508.790000000008</v>
      </c>
    </row>
    <row r="83" spans="1:19" x14ac:dyDescent="0.25">
      <c r="A83" s="48"/>
      <c r="B83" s="151" t="s">
        <v>58</v>
      </c>
      <c r="C83" s="151"/>
      <c r="D83" s="152"/>
    </row>
    <row r="84" spans="1:19" ht="15" customHeight="1" x14ac:dyDescent="0.25">
      <c r="A84" s="35"/>
      <c r="B84" s="37" t="s">
        <v>59</v>
      </c>
      <c r="C84" s="38" t="s">
        <v>63</v>
      </c>
      <c r="D84" s="83">
        <v>0</v>
      </c>
    </row>
    <row r="85" spans="1:19" x14ac:dyDescent="0.25">
      <c r="A85" s="35"/>
      <c r="B85" s="37" t="s">
        <v>60</v>
      </c>
      <c r="C85" s="38" t="s">
        <v>63</v>
      </c>
      <c r="D85" s="83">
        <v>0</v>
      </c>
    </row>
    <row r="86" spans="1:19" x14ac:dyDescent="0.25">
      <c r="A86" s="35"/>
      <c r="B86" s="37" t="s">
        <v>61</v>
      </c>
      <c r="C86" s="38" t="s">
        <v>63</v>
      </c>
      <c r="D86" s="83">
        <v>0</v>
      </c>
    </row>
    <row r="87" spans="1:19" x14ac:dyDescent="0.25">
      <c r="A87" s="35"/>
      <c r="B87" s="37" t="s">
        <v>62</v>
      </c>
      <c r="C87" s="38" t="s">
        <v>14</v>
      </c>
      <c r="D87" s="83">
        <v>0</v>
      </c>
    </row>
    <row r="88" spans="1:19" x14ac:dyDescent="0.25">
      <c r="A88" s="35"/>
      <c r="B88" s="130" t="s">
        <v>64</v>
      </c>
      <c r="C88" s="130"/>
      <c r="D88" s="131"/>
    </row>
    <row r="89" spans="1:19" x14ac:dyDescent="0.25">
      <c r="A89" s="35"/>
      <c r="B89" s="37" t="s">
        <v>65</v>
      </c>
      <c r="C89" s="38" t="s">
        <v>63</v>
      </c>
      <c r="D89" s="83">
        <v>26</v>
      </c>
    </row>
    <row r="90" spans="1:19" x14ac:dyDescent="0.25">
      <c r="A90" s="35"/>
      <c r="B90" s="37" t="s">
        <v>66</v>
      </c>
      <c r="C90" s="38" t="s">
        <v>63</v>
      </c>
      <c r="D90" s="83">
        <v>2</v>
      </c>
    </row>
    <row r="91" spans="1:19" ht="26.25" thickBot="1" x14ac:dyDescent="0.3">
      <c r="A91" s="59"/>
      <c r="B91" s="60" t="s">
        <v>67</v>
      </c>
      <c r="C91" s="61" t="s">
        <v>14</v>
      </c>
      <c r="D91" s="107">
        <v>9619.76</v>
      </c>
    </row>
    <row r="93" spans="1:19" x14ac:dyDescent="0.25">
      <c r="A93" s="18"/>
      <c r="B93" s="109" t="s">
        <v>136</v>
      </c>
      <c r="C93" s="18"/>
      <c r="D93" s="18" t="s">
        <v>137</v>
      </c>
      <c r="E93" s="18"/>
    </row>
    <row r="94" spans="1:19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spans="1:19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spans="1:19" x14ac:dyDescent="0.25">
      <c r="A96" s="18"/>
      <c r="B96" s="18"/>
      <c r="C96" s="18"/>
      <c r="D96" s="18"/>
      <c r="E96" s="18"/>
    </row>
    <row r="97" spans="1:5" x14ac:dyDescent="0.25">
      <c r="A97" s="18"/>
      <c r="B97" s="18"/>
      <c r="C97" s="18"/>
      <c r="D97" s="18"/>
      <c r="E97" s="18"/>
    </row>
    <row r="98" spans="1:5" x14ac:dyDescent="0.25">
      <c r="A98" s="18"/>
      <c r="B98" s="18"/>
      <c r="C98" s="18"/>
      <c r="D98" s="18"/>
      <c r="E98" s="18"/>
    </row>
  </sheetData>
  <mergeCells count="10">
    <mergeCell ref="B88:D88"/>
    <mergeCell ref="A1:D1"/>
    <mergeCell ref="A2:D2"/>
    <mergeCell ref="A3:D3"/>
    <mergeCell ref="A4:D4"/>
    <mergeCell ref="A31:D31"/>
    <mergeCell ref="B57:D57"/>
    <mergeCell ref="B63:D63"/>
    <mergeCell ref="B74:D74"/>
    <mergeCell ref="B83:D83"/>
  </mergeCells>
  <pageMargins left="0" right="0" top="0" bottom="0" header="0.31496062992125984" footer="0.31496062992125984"/>
  <pageSetup paperSize="9" fitToHeight="0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Парковая,1 отчет 2020г</vt:lpstr>
      <vt:lpstr>Парк.,1 ОТЧЕТ 2022г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Пользователь</cp:lastModifiedBy>
  <cp:lastPrinted>2023-03-01T09:28:53Z</cp:lastPrinted>
  <dcterms:created xsi:type="dcterms:W3CDTF">2021-03-16T08:35:53Z</dcterms:created>
  <dcterms:modified xsi:type="dcterms:W3CDTF">2023-03-01T09:28:56Z</dcterms:modified>
</cp:coreProperties>
</file>