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/>
  </bookViews>
  <sheets>
    <sheet name="Парк.5 ОТЧЕТ 2022г." sheetId="6" r:id="rId1"/>
  </sheets>
  <calcPr calcId="162913"/>
</workbook>
</file>

<file path=xl/calcChain.xml><?xml version="1.0" encoding="utf-8"?>
<calcChain xmlns="http://schemas.openxmlformats.org/spreadsheetml/2006/main">
  <c r="D80" i="6" l="1"/>
  <c r="D72" i="6"/>
  <c r="A64" i="6"/>
  <c r="A66" i="6" s="1"/>
  <c r="A68" i="6" s="1"/>
  <c r="D62" i="6"/>
  <c r="D73" i="6" s="1"/>
  <c r="A60" i="6"/>
  <c r="D56" i="6"/>
  <c r="D25" i="6"/>
  <c r="D23" i="6"/>
  <c r="D22" i="6"/>
  <c r="D21" i="6"/>
  <c r="D15" i="6"/>
  <c r="D16" i="6" s="1"/>
  <c r="D8" i="6"/>
  <c r="D5" i="6"/>
  <c r="D27" i="6" s="1"/>
  <c r="D30" i="6" s="1"/>
  <c r="D28" i="6" s="1"/>
</calcChain>
</file>

<file path=xl/sharedStrings.xml><?xml version="1.0" encoding="utf-8"?>
<sst xmlns="http://schemas.openxmlformats.org/spreadsheetml/2006/main" count="138" uniqueCount="100">
  <si>
    <t>Переходящие остатки денежных средств (на начало периода):</t>
  </si>
  <si>
    <t>руб.</t>
  </si>
  <si>
    <t xml:space="preserve">    -    переплата потребителями</t>
  </si>
  <si>
    <t xml:space="preserve">    -    задолженность потребителей</t>
  </si>
  <si>
    <t>Начислено за работы (услуги) по содержанию и текущему ремонту, в т.ч.</t>
  </si>
  <si>
    <t xml:space="preserve">    -    за содержание дома</t>
  </si>
  <si>
    <t xml:space="preserve">    -    за текущий ремонт</t>
  </si>
  <si>
    <t xml:space="preserve">    -    за услуги управления</t>
  </si>
  <si>
    <t>Получено денежных средств, в т.ч.:</t>
  </si>
  <si>
    <t xml:space="preserve">    -    денежных средств от потребителей</t>
  </si>
  <si>
    <t xml:space="preserve">    -    целевых взносов от потребителей</t>
  </si>
  <si>
    <t xml:space="preserve">    -    субсидий</t>
  </si>
  <si>
    <t>Всего денежных средств с учетом остатков</t>
  </si>
  <si>
    <t>Переходящие остатки денежных средств (на конец периода):</t>
  </si>
  <si>
    <t xml:space="preserve">    -   переплата потребителями</t>
  </si>
  <si>
    <t xml:space="preserve">    -   задолженность потребителей</t>
  </si>
  <si>
    <t>ежедневно</t>
  </si>
  <si>
    <t>Санитарное обслуживание домовладений (уборка придомовой территории)</t>
  </si>
  <si>
    <t>ежедневно, кроме выходных и праздничных дней</t>
  </si>
  <si>
    <t>Уборка мест общего пользования</t>
  </si>
  <si>
    <t>по графику</t>
  </si>
  <si>
    <t>Дератизация и дезинсекция по уничтожению грызунов и насекомых</t>
  </si>
  <si>
    <t>ежемесячно</t>
  </si>
  <si>
    <t>Обслуживание дымоходов и вентиляционных шахт</t>
  </si>
  <si>
    <t>Комплексное содержание лифтового хозяйства</t>
  </si>
  <si>
    <t>Обслуживание системы дымоудаления и пожаротушения</t>
  </si>
  <si>
    <t xml:space="preserve">Обслуживание общедомовых приборов учета </t>
  </si>
  <si>
    <t>Услуги по управлению по ст. Содержание жилья</t>
  </si>
  <si>
    <t>Услуги по управлению по ст. Текущий ремонт</t>
  </si>
  <si>
    <t xml:space="preserve">ХВС в целях содержания общего имущества дома </t>
  </si>
  <si>
    <t>ГВС в целях содержания  общего имущества дома</t>
  </si>
  <si>
    <t>Водоотведение в целях содержания  общего имущества дома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</si>
  <si>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</si>
  <si>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</si>
  <si>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</si>
  <si>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</si>
  <si>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</si>
  <si>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шт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</si>
  <si>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</si>
  <si>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</si>
  <si>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</si>
  <si>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</si>
  <si>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Уборка снега с придомовой территории механизированным способом </t>
  </si>
  <si>
    <t xml:space="preserve">Уборка  снега с придомовой территории механизированным способом </t>
  </si>
  <si>
    <t>ул. Парковая, 5</t>
  </si>
  <si>
    <t>3.1.</t>
  </si>
  <si>
    <t>3.2.</t>
  </si>
  <si>
    <t>4.1.</t>
  </si>
  <si>
    <t>4.2.</t>
  </si>
  <si>
    <t>4.3.</t>
  </si>
  <si>
    <t>4.4.</t>
  </si>
  <si>
    <t>4.5.</t>
  </si>
  <si>
    <t>5.1.</t>
  </si>
  <si>
    <t>5.2.</t>
  </si>
  <si>
    <t>5.3.</t>
  </si>
  <si>
    <t>5.4.</t>
  </si>
  <si>
    <t>6.</t>
  </si>
  <si>
    <t>7.</t>
  </si>
  <si>
    <t>4.</t>
  </si>
  <si>
    <t>ООО"УК "Сити дом"</t>
  </si>
  <si>
    <t xml:space="preserve">                Отчет об исполнении договора управления  за 2022год</t>
  </si>
  <si>
    <t xml:space="preserve">    -    за услуги ХВС на ОДН</t>
  </si>
  <si>
    <t xml:space="preserve">    -    за электроэнергию на ОДН</t>
  </si>
  <si>
    <t>5.</t>
  </si>
  <si>
    <t>% сбора платы</t>
  </si>
  <si>
    <t xml:space="preserve">          в т.ч. по статье текущий ремонт</t>
  </si>
  <si>
    <t>5.5.</t>
  </si>
  <si>
    <t xml:space="preserve">    -    денежных средств от использования общего имущества в.т.ч.</t>
  </si>
  <si>
    <t xml:space="preserve">     -  ПАО " Ростелеком" (дог. № 0501/25/202-14 от 23.07.2017г)</t>
  </si>
  <si>
    <t xml:space="preserve">     -  ООО "Гамма сервис" (дог. № 253 от 01.06.2022г)</t>
  </si>
  <si>
    <t xml:space="preserve">     - ИП Ушаков Евгений Валерьевич (Дог № 001 от 01.06.2022)</t>
  </si>
  <si>
    <t xml:space="preserve">     - ООО "Родник Здоровья" (договор № 111/1 от 01.10.2020)</t>
  </si>
  <si>
    <t>5.6.</t>
  </si>
  <si>
    <t xml:space="preserve">    -    прочие поступления </t>
  </si>
  <si>
    <t>8.</t>
  </si>
  <si>
    <t>9.</t>
  </si>
  <si>
    <t>Выполненные работы (оказанные услуги) по обслуживанию  содержанию общего имущества в отчетном периоде:</t>
  </si>
  <si>
    <r>
      <t xml:space="preserve">внутридомового инженерного оборудования, </t>
    </r>
    <r>
      <rPr>
        <sz val="10"/>
        <rFont val="Times New Roman"/>
        <family val="1"/>
        <charset val="204"/>
      </rPr>
      <t xml:space="preserve">в том числе </t>
    </r>
  </si>
  <si>
    <r>
      <t xml:space="preserve">      -</t>
    </r>
    <r>
      <rPr>
        <b/>
        <sz val="10"/>
        <rFont val="Times New Roman"/>
        <family val="1"/>
        <charset val="204"/>
      </rPr>
      <t xml:space="preserve"> аварийное обслуживание.   </t>
    </r>
  </si>
  <si>
    <t>Содержание газового оборудования (ТО ВДГО)</t>
  </si>
  <si>
    <t>1 раз в год</t>
  </si>
  <si>
    <t>Сбор, передача в специализированные организации и обезвреживание  ртутьсодержащих ламп</t>
  </si>
  <si>
    <t>Содержание мест накопления ТКО ( содержание контейнерной площадки)</t>
  </si>
  <si>
    <t>Итого по обслуживанию и содержанию ОИ МКД</t>
  </si>
  <si>
    <t>Выполнение услуг по управлению Общим имуществом МКД в отчетном периоде:</t>
  </si>
  <si>
    <t>Итого по услуге управление ОИ МКД</t>
  </si>
  <si>
    <t>Выполнение услуг по коммунальным ресурсам на СОИ ИО МКД</t>
  </si>
  <si>
    <t>Электроэнергия на содержание общего имущества дома</t>
  </si>
  <si>
    <t>Итого по коммунальным ресурсам на СОИ ОИ МКД</t>
  </si>
  <si>
    <t>Всего по содержанию:</t>
  </si>
  <si>
    <t>Уборка снега с придомовой территории</t>
  </si>
  <si>
    <t>Замена источника питания  аварийного освещения лифта под. 1</t>
  </si>
  <si>
    <t xml:space="preserve">Сантехнические работы </t>
  </si>
  <si>
    <t>Итого по услуге текущий ремонт</t>
  </si>
  <si>
    <t>Общая информация о выполняемых работах (оказываемых услугах) по содержанию и текущему ремонту общего имущества</t>
  </si>
  <si>
    <t xml:space="preserve">    -    за услуги водоотведения на ОДН</t>
  </si>
  <si>
    <t xml:space="preserve">Содержание конструктивных элементов зданий и обслуживание </t>
  </si>
  <si>
    <t>Выполнение работ по текущему ремонту ОИ МКД</t>
  </si>
  <si>
    <t>Директор</t>
  </si>
  <si>
    <t>Г.В. Звездакова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</si>
</sst>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10">
    <xf numFmtId="0" fontId="0" fillId="0" borderId="0" xfId="0"/>
    <xf numFmtId="0" fontId="8" fillId="0" borderId="0" xfId="0" applyFont="1"/>
    <xf numFmtId="0" fontId="6" fillId="0" borderId="10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center" vertical="center" wrapText="1"/>
    </xf>
    <xf numFmtId="4" fontId="11" fillId="3" borderId="11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horizontal="center" vertical="center" wrapText="1"/>
    </xf>
    <xf numFmtId="4" fontId="6" fillId="0" borderId="11" xfId="1" applyNumberFormat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vertical="center" wrapText="1"/>
    </xf>
    <xf numFmtId="0" fontId="6" fillId="0" borderId="16" xfId="1" applyFont="1" applyFill="1" applyBorder="1" applyAlignment="1">
      <alignment horizontal="center" vertical="center" wrapText="1"/>
    </xf>
    <xf numFmtId="4" fontId="6" fillId="0" borderId="17" xfId="1" applyNumberFormat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vertical="center" wrapText="1"/>
    </xf>
    <xf numFmtId="0" fontId="11" fillId="0" borderId="19" xfId="1" applyFont="1" applyFill="1" applyBorder="1" applyAlignment="1">
      <alignment horizontal="center" vertical="center" wrapText="1"/>
    </xf>
    <xf numFmtId="4" fontId="11" fillId="0" borderId="20" xfId="1" applyNumberFormat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4" fontId="6" fillId="0" borderId="22" xfId="1" applyNumberFormat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vertical="center" wrapText="1"/>
    </xf>
    <xf numFmtId="0" fontId="11" fillId="0" borderId="24" xfId="1" applyFont="1" applyFill="1" applyBorder="1" applyAlignment="1">
      <alignment horizontal="center" vertical="center" wrapText="1"/>
    </xf>
    <xf numFmtId="4" fontId="11" fillId="0" borderId="25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4" fontId="11" fillId="0" borderId="9" xfId="1" applyNumberFormat="1" applyFont="1" applyFill="1" applyBorder="1" applyAlignment="1">
      <alignment horizontal="center" vertical="center" wrapText="1"/>
    </xf>
    <xf numFmtId="4" fontId="6" fillId="3" borderId="11" xfId="1" applyNumberFormat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vertical="center" wrapText="1"/>
    </xf>
    <xf numFmtId="0" fontId="6" fillId="0" borderId="13" xfId="1" applyFont="1" applyFill="1" applyBorder="1" applyAlignment="1">
      <alignment horizontal="center" vertical="center" wrapText="1"/>
    </xf>
    <xf numFmtId="4" fontId="6" fillId="0" borderId="14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horizontal="center" vertical="center" wrapText="1"/>
    </xf>
    <xf numFmtId="4" fontId="11" fillId="0" borderId="22" xfId="1" applyNumberFormat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vertical="center" wrapText="1"/>
    </xf>
    <xf numFmtId="0" fontId="11" fillId="0" borderId="13" xfId="1" applyFont="1" applyFill="1" applyBorder="1" applyAlignment="1">
      <alignment horizontal="center" vertical="center" wrapText="1"/>
    </xf>
    <xf numFmtId="4" fontId="11" fillId="0" borderId="14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vertical="center" wrapText="1"/>
    </xf>
    <xf numFmtId="0" fontId="11" fillId="3" borderId="2" xfId="1" applyFont="1" applyFill="1" applyBorder="1" applyAlignment="1">
      <alignment horizontal="left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left" vertical="center" wrapText="1"/>
    </xf>
    <xf numFmtId="0" fontId="11" fillId="0" borderId="2" xfId="1" applyFont="1" applyBorder="1" applyAlignment="1">
      <alignment vertical="center" wrapText="1"/>
    </xf>
    <xf numFmtId="0" fontId="3" fillId="3" borderId="2" xfId="1" applyFont="1" applyFill="1" applyBorder="1" applyAlignment="1">
      <alignment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vertical="center" wrapText="1"/>
    </xf>
    <xf numFmtId="0" fontId="2" fillId="0" borderId="19" xfId="1" applyFont="1" applyFill="1" applyBorder="1" applyAlignment="1">
      <alignment horizontal="center" vertical="center" wrapText="1"/>
    </xf>
    <xf numFmtId="4" fontId="2" fillId="0" borderId="20" xfId="1" applyNumberFormat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4" fontId="2" fillId="0" borderId="9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center" vertical="center" wrapText="1"/>
    </xf>
    <xf numFmtId="3" fontId="6" fillId="0" borderId="11" xfId="1" applyNumberFormat="1" applyFont="1" applyFill="1" applyBorder="1" applyAlignment="1">
      <alignment horizontal="center" vertical="center" wrapText="1"/>
    </xf>
    <xf numFmtId="3" fontId="6" fillId="3" borderId="14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vertical="center" wrapText="1"/>
    </xf>
    <xf numFmtId="0" fontId="2" fillId="0" borderId="16" xfId="1" applyFont="1" applyFill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0" fontId="2" fillId="0" borderId="18" xfId="2" applyFont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4" fillId="0" borderId="22" xfId="0" applyFont="1" applyBorder="1" applyAlignment="1">
      <alignment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14" fillId="0" borderId="28" xfId="0" applyFont="1" applyBorder="1" applyAlignment="1">
      <alignment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95"/>
  <sheetViews>
    <sheetView tabSelected="1" topLeftCell="A66" zoomScaleNormal="100" workbookViewId="0">
      <selection activeCell="I86" sqref="I86"/>
    </sheetView>
  </sheetViews>
  <sheetFormatPr defaultRowHeight="15" x14ac:dyDescent="0.25"/>
  <cols>
    <col min="1" max="1" width="6.42578125" customWidth="1"/>
    <col min="2" max="2" width="62.28515625" customWidth="1"/>
    <col min="4" max="4" width="14.28515625" customWidth="1"/>
  </cols>
  <sheetData>
    <row r="1" spans="1:4" ht="15.75" x14ac:dyDescent="0.25">
      <c r="A1" s="96" t="s">
        <v>59</v>
      </c>
      <c r="B1" s="96"/>
      <c r="C1" s="96"/>
      <c r="D1" s="97"/>
    </row>
    <row r="2" spans="1:4" ht="15.75" x14ac:dyDescent="0.25">
      <c r="A2" s="96" t="s">
        <v>60</v>
      </c>
      <c r="B2" s="96"/>
      <c r="C2" s="96"/>
      <c r="D2" s="97"/>
    </row>
    <row r="3" spans="1:4" ht="16.5" thickBot="1" x14ac:dyDescent="0.3">
      <c r="A3" s="98" t="s">
        <v>44</v>
      </c>
      <c r="B3" s="99"/>
      <c r="C3" s="99"/>
      <c r="D3" s="100"/>
    </row>
    <row r="4" spans="1:4" ht="25.5" customHeight="1" x14ac:dyDescent="0.25">
      <c r="A4" s="101" t="s">
        <v>94</v>
      </c>
      <c r="B4" s="102"/>
      <c r="C4" s="102"/>
      <c r="D4" s="103"/>
    </row>
    <row r="5" spans="1:4" x14ac:dyDescent="0.25">
      <c r="A5" s="2">
        <v>3</v>
      </c>
      <c r="B5" s="3" t="s">
        <v>0</v>
      </c>
      <c r="C5" s="4" t="s">
        <v>1</v>
      </c>
      <c r="D5" s="5">
        <f t="shared" ref="D5" si="0">D6+D7</f>
        <v>-172486.72</v>
      </c>
    </row>
    <row r="6" spans="1:4" x14ac:dyDescent="0.25">
      <c r="A6" s="2" t="s">
        <v>45</v>
      </c>
      <c r="B6" s="6" t="s">
        <v>2</v>
      </c>
      <c r="C6" s="7"/>
      <c r="D6" s="8">
        <v>0</v>
      </c>
    </row>
    <row r="7" spans="1:4" ht="15.75" thickBot="1" x14ac:dyDescent="0.3">
      <c r="A7" s="9" t="s">
        <v>46</v>
      </c>
      <c r="B7" s="10" t="s">
        <v>3</v>
      </c>
      <c r="C7" s="11"/>
      <c r="D7" s="12">
        <v>-172486.72</v>
      </c>
    </row>
    <row r="8" spans="1:4" ht="15.75" thickBot="1" x14ac:dyDescent="0.3">
      <c r="A8" s="13" t="s">
        <v>58</v>
      </c>
      <c r="B8" s="14" t="s">
        <v>4</v>
      </c>
      <c r="C8" s="15" t="s">
        <v>1</v>
      </c>
      <c r="D8" s="16">
        <f t="shared" ref="D8" si="1">D9+D10+D11+D12+D13</f>
        <v>759223.62999999989</v>
      </c>
    </row>
    <row r="9" spans="1:4" x14ac:dyDescent="0.25">
      <c r="A9" s="17" t="s">
        <v>47</v>
      </c>
      <c r="B9" s="18" t="s">
        <v>5</v>
      </c>
      <c r="C9" s="19"/>
      <c r="D9" s="20">
        <v>623424</v>
      </c>
    </row>
    <row r="10" spans="1:4" x14ac:dyDescent="0.25">
      <c r="A10" s="2" t="s">
        <v>48</v>
      </c>
      <c r="B10" s="6" t="s">
        <v>6</v>
      </c>
      <c r="C10" s="7"/>
      <c r="D10" s="8">
        <v>35599.440000000002</v>
      </c>
    </row>
    <row r="11" spans="1:4" x14ac:dyDescent="0.25">
      <c r="A11" s="2" t="s">
        <v>49</v>
      </c>
      <c r="B11" s="6" t="s">
        <v>7</v>
      </c>
      <c r="C11" s="7"/>
      <c r="D11" s="8">
        <v>86827.199999999997</v>
      </c>
    </row>
    <row r="12" spans="1:4" x14ac:dyDescent="0.25">
      <c r="A12" s="2" t="s">
        <v>50</v>
      </c>
      <c r="B12" s="6" t="s">
        <v>61</v>
      </c>
      <c r="C12" s="7"/>
      <c r="D12" s="8">
        <v>3621.99</v>
      </c>
    </row>
    <row r="13" spans="1:4" x14ac:dyDescent="0.25">
      <c r="A13" s="2" t="s">
        <v>51</v>
      </c>
      <c r="B13" s="6" t="s">
        <v>95</v>
      </c>
      <c r="C13" s="7"/>
      <c r="D13" s="8">
        <v>9751</v>
      </c>
    </row>
    <row r="14" spans="1:4" ht="15.75" thickBot="1" x14ac:dyDescent="0.3">
      <c r="A14" s="9"/>
      <c r="B14" s="10" t="s">
        <v>62</v>
      </c>
      <c r="C14" s="11"/>
      <c r="D14" s="12">
        <v>0</v>
      </c>
    </row>
    <row r="15" spans="1:4" ht="15.75" thickBot="1" x14ac:dyDescent="0.3">
      <c r="A15" s="21" t="s">
        <v>63</v>
      </c>
      <c r="B15" s="22" t="s">
        <v>8</v>
      </c>
      <c r="C15" s="23" t="s">
        <v>1</v>
      </c>
      <c r="D15" s="24">
        <f>D17+D19+D20+D21</f>
        <v>761583.93</v>
      </c>
    </row>
    <row r="16" spans="1:4" x14ac:dyDescent="0.25">
      <c r="A16" s="25"/>
      <c r="B16" s="26" t="s">
        <v>64</v>
      </c>
      <c r="C16" s="26"/>
      <c r="D16" s="27">
        <f t="shared" ref="D16" si="2">D15*100/D8</f>
        <v>100.31088336910696</v>
      </c>
    </row>
    <row r="17" spans="1:4" x14ac:dyDescent="0.25">
      <c r="A17" s="2" t="s">
        <v>52</v>
      </c>
      <c r="B17" s="6" t="s">
        <v>9</v>
      </c>
      <c r="C17" s="7"/>
      <c r="D17" s="8">
        <v>750423.93</v>
      </c>
    </row>
    <row r="18" spans="1:4" x14ac:dyDescent="0.25">
      <c r="A18" s="2" t="s">
        <v>53</v>
      </c>
      <c r="B18" s="6" t="s">
        <v>65</v>
      </c>
      <c r="C18" s="7"/>
      <c r="D18" s="8">
        <v>35087.769999999997</v>
      </c>
    </row>
    <row r="19" spans="1:4" x14ac:dyDescent="0.25">
      <c r="A19" s="2" t="s">
        <v>54</v>
      </c>
      <c r="B19" s="6" t="s">
        <v>10</v>
      </c>
      <c r="C19" s="7"/>
      <c r="D19" s="8">
        <v>0</v>
      </c>
    </row>
    <row r="20" spans="1:4" x14ac:dyDescent="0.25">
      <c r="A20" s="2" t="s">
        <v>55</v>
      </c>
      <c r="B20" s="6" t="s">
        <v>11</v>
      </c>
      <c r="C20" s="7"/>
      <c r="D20" s="8">
        <v>0</v>
      </c>
    </row>
    <row r="21" spans="1:4" x14ac:dyDescent="0.25">
      <c r="A21" s="2" t="s">
        <v>66</v>
      </c>
      <c r="B21" s="6" t="s">
        <v>67</v>
      </c>
      <c r="C21" s="7"/>
      <c r="D21" s="28">
        <f>D22+D23+D24+D25</f>
        <v>11160</v>
      </c>
    </row>
    <row r="22" spans="1:4" x14ac:dyDescent="0.25">
      <c r="A22" s="29"/>
      <c r="B22" s="6" t="s">
        <v>68</v>
      </c>
      <c r="C22" s="7"/>
      <c r="D22" s="8">
        <f>5040*0.75</f>
        <v>3780</v>
      </c>
    </row>
    <row r="23" spans="1:4" x14ac:dyDescent="0.25">
      <c r="A23" s="29"/>
      <c r="B23" s="6" t="s">
        <v>69</v>
      </c>
      <c r="C23" s="7"/>
      <c r="D23" s="8">
        <f>6840*0.75</f>
        <v>5130</v>
      </c>
    </row>
    <row r="24" spans="1:4" x14ac:dyDescent="0.25">
      <c r="A24" s="29"/>
      <c r="B24" s="6" t="s">
        <v>70</v>
      </c>
      <c r="C24" s="7"/>
      <c r="D24" s="8">
        <v>0</v>
      </c>
    </row>
    <row r="25" spans="1:4" x14ac:dyDescent="0.25">
      <c r="A25" s="30"/>
      <c r="B25" s="6" t="s">
        <v>71</v>
      </c>
      <c r="C25" s="11"/>
      <c r="D25" s="12">
        <f>3000*0.75</f>
        <v>2250</v>
      </c>
    </row>
    <row r="26" spans="1:4" ht="15.75" thickBot="1" x14ac:dyDescent="0.3">
      <c r="A26" s="31" t="s">
        <v>72</v>
      </c>
      <c r="B26" s="32" t="s">
        <v>73</v>
      </c>
      <c r="C26" s="33"/>
      <c r="D26" s="34">
        <v>0</v>
      </c>
    </row>
    <row r="27" spans="1:4" x14ac:dyDescent="0.25">
      <c r="A27" s="17" t="s">
        <v>56</v>
      </c>
      <c r="B27" s="35" t="s">
        <v>12</v>
      </c>
      <c r="C27" s="36" t="s">
        <v>1</v>
      </c>
      <c r="D27" s="37">
        <f t="shared" ref="D27" si="3">D5+D15</f>
        <v>589097.21000000008</v>
      </c>
    </row>
    <row r="28" spans="1:4" ht="15.75" thickBot="1" x14ac:dyDescent="0.3">
      <c r="A28" s="38" t="s">
        <v>57</v>
      </c>
      <c r="B28" s="39" t="s">
        <v>13</v>
      </c>
      <c r="C28" s="40" t="s">
        <v>1</v>
      </c>
      <c r="D28" s="41">
        <f t="shared" ref="D28" si="4">D29+D30</f>
        <v>-169633.06999999975</v>
      </c>
    </row>
    <row r="29" spans="1:4" x14ac:dyDescent="0.25">
      <c r="A29" s="17" t="s">
        <v>74</v>
      </c>
      <c r="B29" s="18" t="s">
        <v>14</v>
      </c>
      <c r="C29" s="19"/>
      <c r="D29" s="20">
        <v>0</v>
      </c>
    </row>
    <row r="30" spans="1:4" x14ac:dyDescent="0.25">
      <c r="A30" s="2" t="s">
        <v>75</v>
      </c>
      <c r="B30" s="6" t="s">
        <v>15</v>
      </c>
      <c r="C30" s="7"/>
      <c r="D30" s="8">
        <f>D27-D73-D80</f>
        <v>-169633.06999999975</v>
      </c>
    </row>
    <row r="31" spans="1:4" ht="42" customHeight="1" x14ac:dyDescent="0.25">
      <c r="A31" s="104" t="s">
        <v>76</v>
      </c>
      <c r="B31" s="105"/>
      <c r="C31" s="105"/>
      <c r="D31" s="106"/>
    </row>
    <row r="32" spans="1:4" x14ac:dyDescent="0.25">
      <c r="A32" s="2">
        <v>10</v>
      </c>
      <c r="B32" s="3" t="s">
        <v>96</v>
      </c>
      <c r="C32" s="7" t="s">
        <v>1</v>
      </c>
      <c r="D32" s="8">
        <v>322997.76000000001</v>
      </c>
    </row>
    <row r="33" spans="1:4" x14ac:dyDescent="0.25">
      <c r="A33" s="2"/>
      <c r="B33" s="3" t="s">
        <v>77</v>
      </c>
      <c r="C33" s="7"/>
      <c r="D33" s="8"/>
    </row>
    <row r="34" spans="1:4" x14ac:dyDescent="0.25">
      <c r="A34" s="2"/>
      <c r="B34" s="42" t="s">
        <v>78</v>
      </c>
      <c r="C34" s="7"/>
      <c r="D34" s="28">
        <v>0</v>
      </c>
    </row>
    <row r="35" spans="1:4" x14ac:dyDescent="0.25">
      <c r="A35" s="2"/>
      <c r="B35" s="42" t="s">
        <v>16</v>
      </c>
      <c r="C35" s="7"/>
      <c r="D35" s="8"/>
    </row>
    <row r="36" spans="1:4" ht="25.5" x14ac:dyDescent="0.25">
      <c r="A36" s="2">
        <v>11</v>
      </c>
      <c r="B36" s="3" t="s">
        <v>17</v>
      </c>
      <c r="C36" s="7" t="s">
        <v>1</v>
      </c>
      <c r="D36" s="8">
        <v>114612.48</v>
      </c>
    </row>
    <row r="37" spans="1:4" x14ac:dyDescent="0.25">
      <c r="A37" s="2"/>
      <c r="B37" s="42" t="s">
        <v>18</v>
      </c>
      <c r="C37" s="7"/>
      <c r="D37" s="8"/>
    </row>
    <row r="38" spans="1:4" x14ac:dyDescent="0.25">
      <c r="A38" s="2">
        <v>12</v>
      </c>
      <c r="B38" s="3" t="s">
        <v>19</v>
      </c>
      <c r="C38" s="7" t="s">
        <v>1</v>
      </c>
      <c r="D38" s="8">
        <v>86827.199999999997</v>
      </c>
    </row>
    <row r="39" spans="1:4" x14ac:dyDescent="0.25">
      <c r="A39" s="2"/>
      <c r="B39" s="42" t="s">
        <v>20</v>
      </c>
      <c r="C39" s="7"/>
      <c r="D39" s="8"/>
    </row>
    <row r="40" spans="1:4" x14ac:dyDescent="0.25">
      <c r="A40" s="2">
        <v>13</v>
      </c>
      <c r="B40" s="43" t="s">
        <v>21</v>
      </c>
      <c r="C40" s="7" t="s">
        <v>1</v>
      </c>
      <c r="D40" s="8">
        <v>12591.72</v>
      </c>
    </row>
    <row r="41" spans="1:4" x14ac:dyDescent="0.25">
      <c r="A41" s="2"/>
      <c r="B41" s="6" t="s">
        <v>22</v>
      </c>
      <c r="C41" s="7"/>
      <c r="D41" s="8"/>
    </row>
    <row r="42" spans="1:4" x14ac:dyDescent="0.25">
      <c r="A42" s="2">
        <v>14</v>
      </c>
      <c r="B42" s="43" t="s">
        <v>23</v>
      </c>
      <c r="C42" s="7" t="s">
        <v>1</v>
      </c>
      <c r="D42" s="8">
        <v>16933.080000000002</v>
      </c>
    </row>
    <row r="43" spans="1:4" x14ac:dyDescent="0.25">
      <c r="A43" s="2"/>
      <c r="B43" s="6" t="s">
        <v>20</v>
      </c>
      <c r="C43" s="7"/>
      <c r="D43" s="8"/>
    </row>
    <row r="44" spans="1:4" x14ac:dyDescent="0.25">
      <c r="A44" s="2"/>
      <c r="B44" s="44" t="s">
        <v>79</v>
      </c>
      <c r="C44" s="45" t="s">
        <v>1</v>
      </c>
      <c r="D44" s="8">
        <v>0</v>
      </c>
    </row>
    <row r="45" spans="1:4" x14ac:dyDescent="0.25">
      <c r="A45" s="2"/>
      <c r="B45" s="46" t="s">
        <v>80</v>
      </c>
      <c r="C45" s="45"/>
      <c r="D45" s="8"/>
    </row>
    <row r="46" spans="1:4" x14ac:dyDescent="0.25">
      <c r="A46" s="2">
        <v>16</v>
      </c>
      <c r="B46" s="3" t="s">
        <v>24</v>
      </c>
      <c r="C46" s="7" t="s">
        <v>1</v>
      </c>
      <c r="D46" s="28">
        <v>0</v>
      </c>
    </row>
    <row r="47" spans="1:4" x14ac:dyDescent="0.25">
      <c r="A47" s="2"/>
      <c r="B47" s="42" t="s">
        <v>16</v>
      </c>
      <c r="C47" s="7"/>
      <c r="D47" s="8"/>
    </row>
    <row r="48" spans="1:4" x14ac:dyDescent="0.25">
      <c r="A48" s="2">
        <v>17</v>
      </c>
      <c r="B48" s="47" t="s">
        <v>25</v>
      </c>
      <c r="C48" s="7" t="s">
        <v>1</v>
      </c>
      <c r="D48" s="8">
        <v>0</v>
      </c>
    </row>
    <row r="49" spans="1:4" x14ac:dyDescent="0.25">
      <c r="A49" s="2"/>
      <c r="B49" s="42" t="s">
        <v>16</v>
      </c>
      <c r="C49" s="7"/>
      <c r="D49" s="8"/>
    </row>
    <row r="50" spans="1:4" x14ac:dyDescent="0.25">
      <c r="A50" s="2">
        <v>18</v>
      </c>
      <c r="B50" s="43" t="s">
        <v>26</v>
      </c>
      <c r="C50" s="7" t="s">
        <v>1</v>
      </c>
      <c r="D50" s="8">
        <v>69461.759999999995</v>
      </c>
    </row>
    <row r="51" spans="1:4" x14ac:dyDescent="0.25">
      <c r="A51" s="2"/>
      <c r="B51" s="6" t="s">
        <v>16</v>
      </c>
      <c r="C51" s="7"/>
      <c r="D51" s="8"/>
    </row>
    <row r="52" spans="1:4" ht="28.5" x14ac:dyDescent="0.25">
      <c r="A52" s="2">
        <v>19</v>
      </c>
      <c r="B52" s="48" t="s">
        <v>81</v>
      </c>
      <c r="C52" s="49" t="s">
        <v>1</v>
      </c>
      <c r="D52" s="8">
        <v>0</v>
      </c>
    </row>
    <row r="53" spans="1:4" x14ac:dyDescent="0.25">
      <c r="A53" s="2"/>
      <c r="B53" s="50" t="s">
        <v>16</v>
      </c>
      <c r="C53" s="49"/>
      <c r="D53" s="8"/>
    </row>
    <row r="54" spans="1:4" ht="28.5" x14ac:dyDescent="0.25">
      <c r="A54" s="2">
        <v>20</v>
      </c>
      <c r="B54" s="51" t="s">
        <v>82</v>
      </c>
      <c r="C54" s="52" t="s">
        <v>1</v>
      </c>
      <c r="D54" s="8">
        <v>0</v>
      </c>
    </row>
    <row r="55" spans="1:4" ht="15.75" thickBot="1" x14ac:dyDescent="0.3">
      <c r="A55" s="9"/>
      <c r="B55" s="53" t="s">
        <v>16</v>
      </c>
      <c r="C55" s="54"/>
      <c r="D55" s="12"/>
    </row>
    <row r="56" spans="1:4" ht="16.5" thickBot="1" x14ac:dyDescent="0.3">
      <c r="A56" s="55"/>
      <c r="B56" s="56" t="s">
        <v>83</v>
      </c>
      <c r="C56" s="57"/>
      <c r="D56" s="58">
        <f t="shared" ref="D56" si="5">D32+D36+D38+D40+D42+D44+D46+D48+D50+D52+D54</f>
        <v>623423.99999999988</v>
      </c>
    </row>
    <row r="57" spans="1:4" ht="15.75" x14ac:dyDescent="0.25">
      <c r="A57" s="17"/>
      <c r="B57" s="107" t="s">
        <v>84</v>
      </c>
      <c r="C57" s="108"/>
      <c r="D57" s="109"/>
    </row>
    <row r="58" spans="1:4" x14ac:dyDescent="0.25">
      <c r="A58" s="2">
        <v>21</v>
      </c>
      <c r="B58" s="43" t="s">
        <v>27</v>
      </c>
      <c r="C58" s="7" t="s">
        <v>1</v>
      </c>
      <c r="D58" s="8">
        <v>86837.2</v>
      </c>
    </row>
    <row r="59" spans="1:4" x14ac:dyDescent="0.25">
      <c r="A59" s="2"/>
      <c r="B59" s="6" t="s">
        <v>16</v>
      </c>
      <c r="C59" s="7"/>
      <c r="D59" s="8"/>
    </row>
    <row r="60" spans="1:4" x14ac:dyDescent="0.25">
      <c r="A60" s="2">
        <f>A58+1</f>
        <v>22</v>
      </c>
      <c r="B60" s="43" t="s">
        <v>28</v>
      </c>
      <c r="C60" s="7" t="s">
        <v>1</v>
      </c>
      <c r="D60" s="8">
        <v>0</v>
      </c>
    </row>
    <row r="61" spans="1:4" ht="15.75" thickBot="1" x14ac:dyDescent="0.3">
      <c r="A61" s="9"/>
      <c r="B61" s="10"/>
      <c r="C61" s="11"/>
      <c r="D61" s="12"/>
    </row>
    <row r="62" spans="1:4" ht="15.75" x14ac:dyDescent="0.25">
      <c r="A62" s="70"/>
      <c r="B62" s="71" t="s">
        <v>85</v>
      </c>
      <c r="C62" s="59"/>
      <c r="D62" s="60">
        <f t="shared" ref="D62" si="6">D58+D60</f>
        <v>86837.2</v>
      </c>
    </row>
    <row r="63" spans="1:4" ht="16.5" thickBot="1" x14ac:dyDescent="0.3">
      <c r="A63" s="72"/>
      <c r="B63" s="86" t="s">
        <v>86</v>
      </c>
      <c r="C63" s="87"/>
      <c r="D63" s="88"/>
    </row>
    <row r="64" spans="1:4" x14ac:dyDescent="0.25">
      <c r="A64" s="17">
        <f>A60+1</f>
        <v>23</v>
      </c>
      <c r="B64" s="35" t="s">
        <v>29</v>
      </c>
      <c r="C64" s="19" t="s">
        <v>1</v>
      </c>
      <c r="D64" s="20">
        <v>3621.99</v>
      </c>
    </row>
    <row r="65" spans="1:4" x14ac:dyDescent="0.25">
      <c r="A65" s="2"/>
      <c r="B65" s="6" t="s">
        <v>16</v>
      </c>
      <c r="C65" s="7"/>
      <c r="D65" s="8"/>
    </row>
    <row r="66" spans="1:4" x14ac:dyDescent="0.25">
      <c r="A66" s="2">
        <f>A64+1</f>
        <v>24</v>
      </c>
      <c r="B66" s="43" t="s">
        <v>30</v>
      </c>
      <c r="C66" s="7" t="s">
        <v>1</v>
      </c>
      <c r="D66" s="8">
        <v>0</v>
      </c>
    </row>
    <row r="67" spans="1:4" x14ac:dyDescent="0.25">
      <c r="A67" s="2"/>
      <c r="B67" s="6" t="s">
        <v>16</v>
      </c>
      <c r="C67" s="7"/>
      <c r="D67" s="8"/>
    </row>
    <row r="68" spans="1:4" x14ac:dyDescent="0.25">
      <c r="A68" s="2">
        <f>A66+1</f>
        <v>25</v>
      </c>
      <c r="B68" s="43" t="s">
        <v>31</v>
      </c>
      <c r="C68" s="7" t="s">
        <v>1</v>
      </c>
      <c r="D68" s="8">
        <v>9751</v>
      </c>
    </row>
    <row r="69" spans="1:4" x14ac:dyDescent="0.25">
      <c r="A69" s="2"/>
      <c r="B69" s="6" t="s">
        <v>16</v>
      </c>
      <c r="C69" s="7"/>
      <c r="D69" s="8"/>
    </row>
    <row r="70" spans="1:4" x14ac:dyDescent="0.25">
      <c r="A70" s="2">
        <v>26</v>
      </c>
      <c r="B70" s="61" t="s">
        <v>87</v>
      </c>
      <c r="C70" s="7" t="s">
        <v>1</v>
      </c>
      <c r="D70" s="8">
        <v>0</v>
      </c>
    </row>
    <row r="71" spans="1:4" ht="15.75" thickBot="1" x14ac:dyDescent="0.3">
      <c r="A71" s="9"/>
      <c r="B71" s="10" t="s">
        <v>16</v>
      </c>
      <c r="C71" s="11"/>
      <c r="D71" s="12"/>
    </row>
    <row r="72" spans="1:4" ht="15.75" x14ac:dyDescent="0.25">
      <c r="A72" s="70"/>
      <c r="B72" s="71" t="s">
        <v>88</v>
      </c>
      <c r="C72" s="84"/>
      <c r="D72" s="60">
        <f t="shared" ref="D72" si="7">D64+D66+D68+D70</f>
        <v>13372.99</v>
      </c>
    </row>
    <row r="73" spans="1:4" ht="16.5" thickBot="1" x14ac:dyDescent="0.3">
      <c r="A73" s="73"/>
      <c r="B73" s="74" t="s">
        <v>89</v>
      </c>
      <c r="C73" s="75"/>
      <c r="D73" s="76">
        <f t="shared" ref="D73" si="8">D56+D62+D72</f>
        <v>723634.18999999983</v>
      </c>
    </row>
    <row r="74" spans="1:4" ht="15.75" x14ac:dyDescent="0.25">
      <c r="A74" s="78"/>
      <c r="B74" s="89" t="s">
        <v>97</v>
      </c>
      <c r="C74" s="90"/>
      <c r="D74" s="91"/>
    </row>
    <row r="75" spans="1:4" x14ac:dyDescent="0.25">
      <c r="A75" s="62"/>
      <c r="B75" s="77" t="s">
        <v>42</v>
      </c>
      <c r="C75" s="63"/>
      <c r="D75" s="64">
        <v>3349.95</v>
      </c>
    </row>
    <row r="76" spans="1:4" x14ac:dyDescent="0.25">
      <c r="A76" s="62"/>
      <c r="B76" s="77" t="s">
        <v>43</v>
      </c>
      <c r="C76" s="63"/>
      <c r="D76" s="64">
        <v>2512.46</v>
      </c>
    </row>
    <row r="77" spans="1:4" x14ac:dyDescent="0.25">
      <c r="A77" s="62"/>
      <c r="B77" s="77" t="s">
        <v>90</v>
      </c>
      <c r="C77" s="63"/>
      <c r="D77" s="64">
        <v>6096.42</v>
      </c>
    </row>
    <row r="78" spans="1:4" x14ac:dyDescent="0.25">
      <c r="A78" s="62"/>
      <c r="B78" s="77" t="s">
        <v>91</v>
      </c>
      <c r="C78" s="63"/>
      <c r="D78" s="64">
        <v>3700</v>
      </c>
    </row>
    <row r="79" spans="1:4" ht="15.75" thickBot="1" x14ac:dyDescent="0.3">
      <c r="A79" s="79"/>
      <c r="B79" s="80" t="s">
        <v>92</v>
      </c>
      <c r="C79" s="65"/>
      <c r="D79" s="81">
        <v>19437.259999999998</v>
      </c>
    </row>
    <row r="80" spans="1:4" ht="16.5" thickBot="1" x14ac:dyDescent="0.3">
      <c r="A80" s="82"/>
      <c r="B80" s="83" t="s">
        <v>93</v>
      </c>
      <c r="C80" s="66"/>
      <c r="D80" s="67">
        <f t="shared" ref="D80" si="9">SUM(D75:D79)</f>
        <v>35096.089999999997</v>
      </c>
    </row>
    <row r="81" spans="1:5" x14ac:dyDescent="0.25">
      <c r="A81" s="17"/>
      <c r="B81" s="92" t="s">
        <v>32</v>
      </c>
      <c r="C81" s="92"/>
      <c r="D81" s="93"/>
    </row>
    <row r="82" spans="1:5" x14ac:dyDescent="0.25">
      <c r="A82" s="2"/>
      <c r="B82" s="6" t="s">
        <v>33</v>
      </c>
      <c r="C82" s="7" t="s">
        <v>37</v>
      </c>
      <c r="D82" s="68">
        <v>0</v>
      </c>
    </row>
    <row r="83" spans="1:5" x14ac:dyDescent="0.25">
      <c r="A83" s="2"/>
      <c r="B83" s="6" t="s">
        <v>34</v>
      </c>
      <c r="C83" s="7" t="s">
        <v>37</v>
      </c>
      <c r="D83" s="68">
        <v>0</v>
      </c>
    </row>
    <row r="84" spans="1:5" x14ac:dyDescent="0.25">
      <c r="A84" s="2"/>
      <c r="B84" s="6" t="s">
        <v>35</v>
      </c>
      <c r="C84" s="7" t="s">
        <v>37</v>
      </c>
      <c r="D84" s="68">
        <v>0</v>
      </c>
    </row>
    <row r="85" spans="1:5" x14ac:dyDescent="0.25">
      <c r="A85" s="2"/>
      <c r="B85" s="6" t="s">
        <v>36</v>
      </c>
      <c r="C85" s="7" t="s">
        <v>1</v>
      </c>
      <c r="D85" s="68">
        <v>0</v>
      </c>
    </row>
    <row r="86" spans="1:5" x14ac:dyDescent="0.25">
      <c r="A86" s="2"/>
      <c r="B86" s="94" t="s">
        <v>38</v>
      </c>
      <c r="C86" s="94"/>
      <c r="D86" s="95"/>
    </row>
    <row r="87" spans="1:5" x14ac:dyDescent="0.25">
      <c r="A87" s="2"/>
      <c r="B87" s="6" t="s">
        <v>39</v>
      </c>
      <c r="C87" s="7" t="s">
        <v>37</v>
      </c>
      <c r="D87" s="68">
        <v>32</v>
      </c>
    </row>
    <row r="88" spans="1:5" x14ac:dyDescent="0.25">
      <c r="A88" s="2"/>
      <c r="B88" s="6" t="s">
        <v>40</v>
      </c>
      <c r="C88" s="7" t="s">
        <v>37</v>
      </c>
      <c r="D88" s="68">
        <v>1</v>
      </c>
    </row>
    <row r="89" spans="1:5" ht="26.25" thickBot="1" x14ac:dyDescent="0.3">
      <c r="A89" s="31"/>
      <c r="B89" s="32" t="s">
        <v>41</v>
      </c>
      <c r="C89" s="33" t="s">
        <v>1</v>
      </c>
      <c r="D89" s="69">
        <v>0</v>
      </c>
    </row>
    <row r="90" spans="1:5" x14ac:dyDescent="0.25">
      <c r="B90" s="1"/>
      <c r="C90" s="1"/>
      <c r="D90" s="1"/>
      <c r="E90" s="1"/>
    </row>
    <row r="91" spans="1:5" x14ac:dyDescent="0.25">
      <c r="B91" s="85" t="s">
        <v>98</v>
      </c>
      <c r="C91" s="1"/>
      <c r="D91" s="1" t="s">
        <v>99</v>
      </c>
      <c r="E91" s="1"/>
    </row>
    <row r="92" spans="1:5" x14ac:dyDescent="0.25">
      <c r="B92" s="1"/>
      <c r="C92" s="1"/>
      <c r="D92" s="1"/>
      <c r="E92" s="1"/>
    </row>
    <row r="93" spans="1:5" x14ac:dyDescent="0.25">
      <c r="B93" s="1"/>
      <c r="C93" s="1"/>
      <c r="D93" s="1"/>
      <c r="E93" s="1"/>
    </row>
    <row r="94" spans="1:5" x14ac:dyDescent="0.25">
      <c r="B94" s="1"/>
      <c r="C94" s="1"/>
      <c r="D94" s="1"/>
      <c r="E94" s="1"/>
    </row>
    <row r="95" spans="1:5" x14ac:dyDescent="0.25">
      <c r="B95" s="1"/>
      <c r="C95" s="1"/>
      <c r="D95" s="1"/>
      <c r="E95" s="1"/>
    </row>
  </sheetData>
  <mergeCells count="10">
    <mergeCell ref="B63:D63"/>
    <mergeCell ref="B74:D74"/>
    <mergeCell ref="B81:D81"/>
    <mergeCell ref="B86:D86"/>
    <mergeCell ref="A1:D1"/>
    <mergeCell ref="A2:D2"/>
    <mergeCell ref="A3:D3"/>
    <mergeCell ref="A4:D4"/>
    <mergeCell ref="A31:D31"/>
    <mergeCell ref="B57:D57"/>
  </mergeCells>
  <pageMargins left="0.31496062992125984" right="0.31496062992125984" top="0.35433070866141736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Парк.5 ОТЧЕТ 2022г.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Галя</dc:creator>
  <cp:lastModifiedBy>Пользователь</cp:lastModifiedBy>
  <cp:lastPrinted>2023-03-01T09:29:09Z</cp:lastPrinted>
  <dcterms:created xsi:type="dcterms:W3CDTF">2021-03-16T08:35:53Z</dcterms:created>
  <dcterms:modified xsi:type="dcterms:W3CDTF">2023-03-01T09:29:10Z</dcterms:modified>
</cp:coreProperties>
</file>