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0665" firstSheet="1" activeTab="1"/>
  </bookViews>
  <sheets>
    <sheet name="Парковая,6 отчет 2020" sheetId="3" r:id="rId1"/>
    <sheet name="Парк.6 ОТЧЕТ 2022г" sheetId="7" r:id="rId2"/>
  </sheets>
  <calcPr calcId="162913"/>
</workbook>
</file>

<file path=xl/calcChain.xml><?xml version="1.0" encoding="utf-8"?>
<calcChain xmlns="http://schemas.openxmlformats.org/spreadsheetml/2006/main">
  <c r="D78" i="7" l="1"/>
  <c r="D70" i="7"/>
  <c r="D60" i="7"/>
  <c r="A58" i="7"/>
  <c r="A62" i="7" s="1"/>
  <c r="A64" i="7" s="1"/>
  <c r="A66" i="7" s="1"/>
  <c r="D30" i="7"/>
  <c r="D54" i="7" s="1"/>
  <c r="D23" i="7"/>
  <c r="D22" i="7"/>
  <c r="D21" i="7" s="1"/>
  <c r="D15" i="7" s="1"/>
  <c r="D8" i="7"/>
  <c r="D5" i="7"/>
  <c r="D71" i="7" l="1"/>
  <c r="D25" i="7"/>
  <c r="D16" i="7"/>
  <c r="D28" i="7" l="1"/>
  <c r="D26" i="7" s="1"/>
  <c r="D17" i="3" l="1"/>
</calcChain>
</file>

<file path=xl/sharedStrings.xml><?xml version="1.0" encoding="utf-8"?>
<sst xmlns="http://schemas.openxmlformats.org/spreadsheetml/2006/main" count="254" uniqueCount="137">
  <si>
    <t>ОБЩЕСТВО С ОГРАНИЧЕННОЙ ОТВЕТСТВЕННОСТЬЮ</t>
  </si>
  <si>
    <t xml:space="preserve">                Отчет об исполнении договора управления  за 2020год. 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</si>
  <si>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</si>
  <si>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</si>
  <si>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</si>
  <si>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</si>
  <si>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</si>
  <si>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</si>
  <si>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</si>
  <si>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01.01.2020 г.</t>
  </si>
  <si>
    <t>Дата конца отчетного периода</t>
  </si>
  <si>
    <t>31.12.2020 г.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</si>
  <si>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</si>
  <si>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</si>
  <si>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</si>
  <si>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</si>
  <si>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</si>
  <si>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</si>
  <si>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</si>
  <si>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</si>
  <si>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</si>
  <si>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</si>
  <si>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</si>
  <si>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</si>
  <si>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</si>
  <si>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</si>
  <si>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</si>
  <si>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</si>
  <si>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</si>
  <si>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</si>
  <si>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</si>
  <si>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</si>
  <si>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</si>
  <si>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</si>
  <si>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</si>
  <si>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</si>
  <si>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</si>
  <si>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</si>
  <si>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</si>
  <si>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</si>
  <si>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</si>
  <si>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</si>
  <si>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</si>
  <si>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</si>
  <si>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</si>
  <si>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</si>
  <si>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</si>
  <si>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>Комплексное содержание лифтового хозяйства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</si>
  <si>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</si>
  <si>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</si>
  <si>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</si>
  <si>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</si>
  <si>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ГВС в целях содержания  общего имущества дома</t>
  </si>
  <si>
    <t>Водоотведение в целях содержания  общего имущества дома</t>
  </si>
  <si>
    <t>ТЕКУЩИЙ РЕМОНТ, всего</t>
  </si>
  <si>
    <t>руб</t>
  </si>
  <si>
    <t xml:space="preserve">Механизированная уборка  территории  от снега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</si>
  <si>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</si>
  <si>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</si>
  <si>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</si>
  <si>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</si>
  <si>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</si>
  <si>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</si>
  <si>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</si>
  <si>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</si>
  <si>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</si>
  <si>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</si>
  <si>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Смена армированных стекол в входных дверях</t>
  </si>
  <si>
    <t>Установка контейнерной площадки</t>
  </si>
  <si>
    <t>Замена блока питания системы видеонаблюдения</t>
  </si>
  <si>
    <t>"УК "Сити дом"</t>
  </si>
  <si>
    <t>Замена урны</t>
  </si>
  <si>
    <t>Подготовка к отопительному сезону (смена 6 кранов, 4 манометров, 2 термометров, утепление узла ГВС)</t>
  </si>
  <si>
    <t>Смена деревянных дверей в тамбуре подъезда №2</t>
  </si>
  <si>
    <t>Ул. Парковая, 6</t>
  </si>
  <si>
    <t>Поверка приборов учета отопления</t>
  </si>
  <si>
    <t xml:space="preserve">Уборка снега с  территории механизированным способом </t>
  </si>
  <si>
    <t xml:space="preserve">Уборка  снега с территории механизированным способом </t>
  </si>
  <si>
    <t>ул. Парковая, 6</t>
  </si>
  <si>
    <t>3.1.</t>
  </si>
  <si>
    <t>3.2.</t>
  </si>
  <si>
    <t>4.1.</t>
  </si>
  <si>
    <t>4.2.</t>
  </si>
  <si>
    <t>4.3.</t>
  </si>
  <si>
    <t>5.</t>
  </si>
  <si>
    <t>5.1.</t>
  </si>
  <si>
    <t>5.2.</t>
  </si>
  <si>
    <t>5.3.</t>
  </si>
  <si>
    <t>5.4.</t>
  </si>
  <si>
    <t>5.5.</t>
  </si>
  <si>
    <t>6.</t>
  </si>
  <si>
    <t>7.</t>
  </si>
  <si>
    <t>4.</t>
  </si>
  <si>
    <t>Директор ООО "УК "Сити Дом"</t>
  </si>
  <si>
    <t>А.А. Быков</t>
  </si>
  <si>
    <t>ООО"УК "Сити дом"</t>
  </si>
  <si>
    <t xml:space="preserve">                Отчет об исполнении договора управления  за 2022год</t>
  </si>
  <si>
    <t>4.4.</t>
  </si>
  <si>
    <t xml:space="preserve">    -    за услуги ХВС на ОДН</t>
  </si>
  <si>
    <t>4.5.</t>
  </si>
  <si>
    <t xml:space="preserve">    -    за электроэнергию на ОДН</t>
  </si>
  <si>
    <t>% сбора платы</t>
  </si>
  <si>
    <t xml:space="preserve">          в т.ч. по статье текущий ремонт</t>
  </si>
  <si>
    <t xml:space="preserve">    -    денежных средств от использования общего имущества в.т.ч.</t>
  </si>
  <si>
    <t>5.5.1.</t>
  </si>
  <si>
    <t xml:space="preserve">     -  ПАО " Ростелеком" (дог. № 0501/25/202-14 от 23.07.2017г)</t>
  </si>
  <si>
    <t>5.5.2.</t>
  </si>
  <si>
    <t xml:space="preserve">     -  ООО "Гамма сервис" (дог. № 253 от 01.06.2022г)</t>
  </si>
  <si>
    <t>5.6.</t>
  </si>
  <si>
    <t xml:space="preserve">    -    прочие поступления </t>
  </si>
  <si>
    <t>8.</t>
  </si>
  <si>
    <t>9.</t>
  </si>
  <si>
    <t>Выполненные работы (оказанные услуги) по обслуживанию  содержанию общего имущества в отчетном периоде:</t>
  </si>
  <si>
    <r>
      <t xml:space="preserve">внутридомового инженерного оборудования, </t>
    </r>
    <r>
      <rPr>
        <sz val="10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</si>
  <si>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0"/>
        <rFont val="Times New Roman"/>
        <family val="1"/>
        <charset val="204"/>
      </rPr>
      <t xml:space="preserve"> аварийное обслуживание.   </t>
    </r>
  </si>
  <si>
    <t>Содержание газового оборудования (ТО ВДГО)</t>
  </si>
  <si>
    <t>1 раз в год</t>
  </si>
  <si>
    <t>Обслуживание системы дымоудаления и пожаротушения</t>
  </si>
  <si>
    <t>Сбор, передача в специализированные организации и обезвреживание  ртутьсодержащих ламп</t>
  </si>
  <si>
    <t>Содержание мест накопления ТКО ( содержание контейнерной площадки)</t>
  </si>
  <si>
    <t>Итого по обслуживанию и содержанию ОИ МКД</t>
  </si>
  <si>
    <t>Выполнение услуг по управлению Общим имуществом МКД в отчетном периоде:</t>
  </si>
  <si>
    <t>Итого по услуге управление ОИ МКД</t>
  </si>
  <si>
    <t>Выполнение услуг по коммунальным ресурсам на СОИ ИО МКД</t>
  </si>
  <si>
    <t>Электроэнергия на содержание общего имущества дома</t>
  </si>
  <si>
    <t>Итого по коммунальным ресурсам на СОИ ОИ МКД</t>
  </si>
  <si>
    <t>Всего по содержанию:</t>
  </si>
  <si>
    <t>Уборка снега с придомовой территории</t>
  </si>
  <si>
    <t>Подготовка к ОЗП - сантехнические работы</t>
  </si>
  <si>
    <t>Итого по услуге текущий ремонт</t>
  </si>
  <si>
    <t>Директор</t>
  </si>
  <si>
    <t>Г.В. Звездакова</t>
  </si>
  <si>
    <t>Общая информация о выполняемых работах (оказываемых услугах) по содержанию и текущему ремонту общего имущества</t>
  </si>
  <si>
    <t xml:space="preserve">    -    за услуги водоотведения на ОДН</t>
  </si>
  <si>
    <t xml:space="preserve">Содержание конструктивных элементов зданий и обслуживание </t>
  </si>
  <si>
    <t>Выполнение работ по текущему ремонту ОИ МКД</t>
  </si>
  <si>
    <t>Замена стекла  в оконном проеме из ПВХ профиля (2-й под. 1-й этаж)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</si>
</sst>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0">
    <xf numFmtId="0" fontId="0" fillId="0" borderId="0" xfId="0"/>
    <xf numFmtId="0" fontId="4" fillId="0" borderId="1" xfId="1" applyFont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3" xfId="1" applyFont="1" applyFill="1" applyBorder="1"/>
    <xf numFmtId="4" fontId="4" fillId="0" borderId="3" xfId="1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0" fontId="3" fillId="0" borderId="3" xfId="1" applyFont="1" applyFill="1" applyBorder="1"/>
    <xf numFmtId="3" fontId="4" fillId="0" borderId="3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3" fillId="2" borderId="3" xfId="1" applyFont="1" applyFill="1" applyBorder="1"/>
    <xf numFmtId="0" fontId="4" fillId="0" borderId="4" xfId="1" applyFont="1" applyFill="1" applyBorder="1"/>
    <xf numFmtId="4" fontId="3" fillId="2" borderId="3" xfId="1" applyNumberFormat="1" applyFont="1" applyFill="1" applyBorder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vertical="center"/>
    </xf>
    <xf numFmtId="4" fontId="6" fillId="0" borderId="3" xfId="2" applyNumberFormat="1" applyFont="1" applyFill="1" applyBorder="1" applyAlignment="1">
      <alignment vertical="center" wrapText="1"/>
    </xf>
    <xf numFmtId="0" fontId="6" fillId="0" borderId="2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4" fontId="6" fillId="0" borderId="2" xfId="2" applyNumberFormat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/>
    </xf>
    <xf numFmtId="4" fontId="6" fillId="0" borderId="2" xfId="2" applyNumberFormat="1" applyFont="1" applyFill="1" applyBorder="1" applyAlignment="1">
      <alignment vertical="center" wrapText="1"/>
    </xf>
    <xf numFmtId="4" fontId="4" fillId="3" borderId="3" xfId="1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0" borderId="0" xfId="1" applyFont="1" applyFill="1" applyBorder="1"/>
    <xf numFmtId="0" fontId="6" fillId="0" borderId="19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center" vertical="center" wrapText="1"/>
    </xf>
    <xf numFmtId="4" fontId="12" fillId="3" borderId="20" xfId="0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vertical="center" wrapText="1"/>
    </xf>
    <xf numFmtId="0" fontId="6" fillId="0" borderId="25" xfId="1" applyFont="1" applyFill="1" applyBorder="1" applyAlignment="1">
      <alignment horizontal="center" vertical="center" wrapText="1"/>
    </xf>
    <xf numFmtId="4" fontId="6" fillId="3" borderId="26" xfId="0" applyNumberFormat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horizontal="center" vertical="center" wrapText="1"/>
    </xf>
    <xf numFmtId="4" fontId="12" fillId="3" borderId="29" xfId="1" applyNumberFormat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4" fontId="6" fillId="3" borderId="31" xfId="1" applyNumberFormat="1" applyFont="1" applyFill="1" applyBorder="1" applyAlignment="1">
      <alignment horizontal="center" vertical="center" wrapText="1"/>
    </xf>
    <xf numFmtId="4" fontId="6" fillId="3" borderId="20" xfId="1" applyNumberFormat="1" applyFont="1" applyFill="1" applyBorder="1" applyAlignment="1">
      <alignment horizontal="center" vertical="center" wrapText="1"/>
    </xf>
    <xf numFmtId="4" fontId="6" fillId="3" borderId="26" xfId="1" applyNumberFormat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12" fillId="0" borderId="33" xfId="1" applyFont="1" applyFill="1" applyBorder="1" applyAlignment="1">
      <alignment vertical="center" wrapText="1"/>
    </xf>
    <xf numFmtId="0" fontId="12" fillId="0" borderId="33" xfId="1" applyFont="1" applyFill="1" applyBorder="1" applyAlignment="1">
      <alignment horizontal="center" vertical="center" wrapText="1"/>
    </xf>
    <xf numFmtId="4" fontId="12" fillId="3" borderId="34" xfId="1" applyNumberFormat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4" fontId="12" fillId="0" borderId="18" xfId="1" applyNumberFormat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vertical="center" wrapText="1"/>
    </xf>
    <xf numFmtId="0" fontId="6" fillId="0" borderId="22" xfId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center" vertical="center" wrapText="1"/>
    </xf>
    <xf numFmtId="4" fontId="12" fillId="3" borderId="31" xfId="1" applyNumberFormat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vertical="center" wrapText="1"/>
    </xf>
    <xf numFmtId="0" fontId="12" fillId="0" borderId="22" xfId="1" applyFont="1" applyFill="1" applyBorder="1" applyAlignment="1">
      <alignment horizontal="center" vertical="center" wrapText="1"/>
    </xf>
    <xf numFmtId="4" fontId="12" fillId="3" borderId="2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12" fillId="0" borderId="3" xfId="1" applyFont="1" applyBorder="1" applyAlignment="1">
      <alignment vertical="center" wrapText="1"/>
    </xf>
    <xf numFmtId="0" fontId="12" fillId="3" borderId="3" xfId="1" applyFont="1" applyFill="1" applyBorder="1" applyAlignment="1">
      <alignment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vertical="center" wrapText="1"/>
    </xf>
    <xf numFmtId="0" fontId="4" fillId="0" borderId="25" xfId="1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vertical="center" wrapText="1"/>
    </xf>
    <xf numFmtId="0" fontId="2" fillId="0" borderId="28" xfId="1" applyFont="1" applyFill="1" applyBorder="1" applyAlignment="1">
      <alignment horizontal="center" vertical="center" wrapText="1"/>
    </xf>
    <xf numFmtId="4" fontId="2" fillId="0" borderId="29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vertical="center" wrapText="1"/>
    </xf>
    <xf numFmtId="0" fontId="2" fillId="0" borderId="17" xfId="1" applyFont="1" applyFill="1" applyBorder="1" applyAlignment="1">
      <alignment horizontal="center" vertical="center" wrapText="1"/>
    </xf>
    <xf numFmtId="4" fontId="2" fillId="3" borderId="18" xfId="1" applyNumberFormat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0" fontId="2" fillId="0" borderId="22" xfId="1" applyFont="1" applyFill="1" applyBorder="1" applyAlignment="1">
      <alignment vertical="center" wrapText="1"/>
    </xf>
    <xf numFmtId="0" fontId="2" fillId="0" borderId="22" xfId="1" applyFont="1" applyFill="1" applyBorder="1" applyAlignment="1">
      <alignment horizontal="center" vertical="center" wrapText="1"/>
    </xf>
    <xf numFmtId="4" fontId="2" fillId="3" borderId="23" xfId="0" applyNumberFormat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5" xfId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0" fontId="2" fillId="0" borderId="27" xfId="2" applyFont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/>
    </xf>
    <xf numFmtId="0" fontId="2" fillId="0" borderId="28" xfId="1" applyFont="1" applyBorder="1" applyAlignment="1">
      <alignment horizontal="center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3" fontId="6" fillId="3" borderId="20" xfId="1" applyNumberFormat="1" applyFont="1" applyFill="1" applyBorder="1" applyAlignment="1">
      <alignment horizontal="center" vertical="center" wrapText="1"/>
    </xf>
    <xf numFmtId="4" fontId="6" fillId="3" borderId="23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11" fillId="0" borderId="0" xfId="0" applyFont="1"/>
    <xf numFmtId="0" fontId="3" fillId="0" borderId="12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13" xfId="1" applyFont="1" applyFill="1" applyBorder="1" applyAlignment="1">
      <alignment horizontal="left"/>
    </xf>
    <xf numFmtId="0" fontId="3" fillId="0" borderId="14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2" borderId="1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2" fillId="0" borderId="22" xfId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4" fillId="0" borderId="31" xfId="0" applyFont="1" applyBorder="1" applyAlignment="1">
      <alignment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4" fillId="0" borderId="37" xfId="0" applyFont="1" applyBorder="1" applyAlignment="1">
      <alignment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topLeftCell="A64" workbookViewId="0">
      <selection activeCell="C92" sqref="C92"/>
    </sheetView>
  </sheetViews>
  <sheetFormatPr defaultRowHeight="15" x14ac:dyDescent="0.25"/>
  <cols>
    <col min="1" max="1" width="6.85546875" customWidth="1"/>
    <col min="2" max="2" width="68.140625" customWidth="1"/>
    <col min="3" max="3" width="11.28515625" customWidth="1"/>
    <col min="4" max="4" width="17.42578125" customWidth="1"/>
  </cols>
  <sheetData>
    <row r="1" spans="1:4" ht="15.75" x14ac:dyDescent="0.25">
      <c r="A1" s="128" t="s">
        <v>0</v>
      </c>
      <c r="B1" s="128"/>
      <c r="C1" s="128"/>
      <c r="D1" s="128"/>
    </row>
    <row r="2" spans="1:4" ht="15.75" x14ac:dyDescent="0.25">
      <c r="A2" s="129" t="s">
        <v>70</v>
      </c>
      <c r="B2" s="129"/>
      <c r="C2" s="129"/>
      <c r="D2" s="129"/>
    </row>
    <row r="3" spans="1:4" ht="15.75" x14ac:dyDescent="0.25">
      <c r="A3" s="130" t="s">
        <v>1</v>
      </c>
      <c r="B3" s="131"/>
      <c r="C3" s="131"/>
      <c r="D3" s="132"/>
    </row>
    <row r="4" spans="1:4" ht="15.75" x14ac:dyDescent="0.25">
      <c r="A4" s="133" t="s">
        <v>74</v>
      </c>
      <c r="B4" s="134"/>
      <c r="C4" s="134"/>
      <c r="D4" s="135"/>
    </row>
    <row r="5" spans="1:4" x14ac:dyDescent="0.25">
      <c r="A5" s="1" t="s">
        <v>2</v>
      </c>
      <c r="B5" s="1" t="s">
        <v>3</v>
      </c>
      <c r="C5" s="1" t="s">
        <v>4</v>
      </c>
      <c r="D5" s="2" t="s">
        <v>5</v>
      </c>
    </row>
    <row r="6" spans="1:4" x14ac:dyDescent="0.25">
      <c r="A6" s="3" t="s">
        <v>6</v>
      </c>
      <c r="B6" s="3"/>
      <c r="C6" s="3"/>
      <c r="D6" s="4"/>
    </row>
    <row r="7" spans="1:4" x14ac:dyDescent="0.25">
      <c r="A7" s="5">
        <v>1</v>
      </c>
      <c r="B7" s="6" t="s">
        <v>7</v>
      </c>
      <c r="C7" s="5" t="s">
        <v>8</v>
      </c>
      <c r="D7" s="7" t="s">
        <v>9</v>
      </c>
    </row>
    <row r="8" spans="1:4" x14ac:dyDescent="0.25">
      <c r="A8" s="5">
        <v>2</v>
      </c>
      <c r="B8" s="6" t="s">
        <v>10</v>
      </c>
      <c r="C8" s="5" t="s">
        <v>8</v>
      </c>
      <c r="D8" s="7" t="s">
        <v>11</v>
      </c>
    </row>
    <row r="9" spans="1:4" x14ac:dyDescent="0.25">
      <c r="A9" s="116" t="s">
        <v>12</v>
      </c>
      <c r="B9" s="117"/>
      <c r="C9" s="117"/>
      <c r="D9" s="118"/>
    </row>
    <row r="10" spans="1:4" x14ac:dyDescent="0.25">
      <c r="A10" s="119" t="s">
        <v>13</v>
      </c>
      <c r="B10" s="120"/>
      <c r="C10" s="120"/>
      <c r="D10" s="121"/>
    </row>
    <row r="11" spans="1:4" x14ac:dyDescent="0.25">
      <c r="A11" s="116" t="s">
        <v>12</v>
      </c>
      <c r="B11" s="117"/>
      <c r="C11" s="117"/>
      <c r="D11" s="118"/>
    </row>
    <row r="12" spans="1:4" x14ac:dyDescent="0.25">
      <c r="A12" s="119" t="s">
        <v>13</v>
      </c>
      <c r="B12" s="120"/>
      <c r="C12" s="120"/>
      <c r="D12" s="121"/>
    </row>
    <row r="13" spans="1:4" x14ac:dyDescent="0.25">
      <c r="A13" s="5">
        <v>3</v>
      </c>
      <c r="B13" s="11" t="s">
        <v>14</v>
      </c>
      <c r="C13" s="25" t="s">
        <v>15</v>
      </c>
      <c r="D13" s="26">
        <v>0</v>
      </c>
    </row>
    <row r="14" spans="1:4" x14ac:dyDescent="0.25">
      <c r="A14" s="5">
        <v>4</v>
      </c>
      <c r="B14" s="6" t="s">
        <v>16</v>
      </c>
      <c r="C14" s="5"/>
      <c r="D14" s="7">
        <v>0</v>
      </c>
    </row>
    <row r="15" spans="1:4" x14ac:dyDescent="0.25">
      <c r="A15" s="5">
        <v>5</v>
      </c>
      <c r="B15" s="6" t="s">
        <v>17</v>
      </c>
      <c r="C15" s="5"/>
      <c r="D15" s="7">
        <v>276422.99</v>
      </c>
    </row>
    <row r="16" spans="1:4" x14ac:dyDescent="0.25">
      <c r="A16" s="5">
        <v>6</v>
      </c>
      <c r="B16" s="9" t="s">
        <v>18</v>
      </c>
      <c r="C16" s="25" t="s">
        <v>15</v>
      </c>
      <c r="D16" s="26">
        <v>789324.34</v>
      </c>
    </row>
    <row r="17" spans="1:4" x14ac:dyDescent="0.25">
      <c r="A17" s="5">
        <v>7</v>
      </c>
      <c r="B17" s="6" t="s">
        <v>19</v>
      </c>
      <c r="C17" s="5"/>
      <c r="D17" s="7">
        <f>D16-D18-D19</f>
        <v>666434.72</v>
      </c>
    </row>
    <row r="18" spans="1:4" x14ac:dyDescent="0.25">
      <c r="A18" s="5">
        <v>8</v>
      </c>
      <c r="B18" s="6" t="s">
        <v>20</v>
      </c>
      <c r="C18" s="5"/>
      <c r="D18" s="7">
        <v>35733.360000000001</v>
      </c>
    </row>
    <row r="19" spans="1:4" x14ac:dyDescent="0.25">
      <c r="A19" s="5">
        <v>9</v>
      </c>
      <c r="B19" s="6" t="s">
        <v>21</v>
      </c>
      <c r="C19" s="5"/>
      <c r="D19" s="7">
        <v>87156.26</v>
      </c>
    </row>
    <row r="20" spans="1:4" x14ac:dyDescent="0.25">
      <c r="A20" s="5">
        <v>10</v>
      </c>
      <c r="B20" s="9" t="s">
        <v>22</v>
      </c>
      <c r="C20" s="25" t="s">
        <v>15</v>
      </c>
      <c r="D20" s="26">
        <v>733212.77</v>
      </c>
    </row>
    <row r="21" spans="1:4" x14ac:dyDescent="0.25">
      <c r="A21" s="5">
        <v>11</v>
      </c>
      <c r="B21" s="6" t="s">
        <v>23</v>
      </c>
      <c r="C21" s="5"/>
      <c r="D21" s="7">
        <v>733212.77</v>
      </c>
    </row>
    <row r="22" spans="1:4" x14ac:dyDescent="0.25">
      <c r="A22" s="5">
        <v>12</v>
      </c>
      <c r="B22" s="6" t="s">
        <v>24</v>
      </c>
      <c r="C22" s="5"/>
      <c r="D22" s="7">
        <v>0</v>
      </c>
    </row>
    <row r="23" spans="1:4" x14ac:dyDescent="0.25">
      <c r="A23" s="5">
        <v>13</v>
      </c>
      <c r="B23" s="6" t="s">
        <v>25</v>
      </c>
      <c r="C23" s="5"/>
      <c r="D23" s="7">
        <v>0</v>
      </c>
    </row>
    <row r="24" spans="1:4" x14ac:dyDescent="0.25">
      <c r="A24" s="5">
        <v>14</v>
      </c>
      <c r="B24" s="6" t="s">
        <v>26</v>
      </c>
      <c r="C24" s="5"/>
      <c r="D24" s="7">
        <v>0</v>
      </c>
    </row>
    <row r="25" spans="1:4" x14ac:dyDescent="0.25">
      <c r="A25" s="5">
        <v>15</v>
      </c>
      <c r="B25" s="6" t="s">
        <v>27</v>
      </c>
      <c r="C25" s="5"/>
      <c r="D25" s="7"/>
    </row>
    <row r="26" spans="1:4" x14ac:dyDescent="0.25">
      <c r="A26" s="5">
        <v>16</v>
      </c>
      <c r="B26" s="9" t="s">
        <v>28</v>
      </c>
      <c r="C26" s="25" t="s">
        <v>15</v>
      </c>
      <c r="D26" s="26">
        <v>733212.77</v>
      </c>
    </row>
    <row r="27" spans="1:4" x14ac:dyDescent="0.25">
      <c r="A27" s="5">
        <v>17</v>
      </c>
      <c r="B27" s="9" t="s">
        <v>29</v>
      </c>
      <c r="C27" s="25" t="s">
        <v>15</v>
      </c>
      <c r="D27" s="26">
        <v>0</v>
      </c>
    </row>
    <row r="28" spans="1:4" x14ac:dyDescent="0.25">
      <c r="A28" s="5">
        <v>18</v>
      </c>
      <c r="B28" s="6" t="s">
        <v>30</v>
      </c>
      <c r="C28" s="5"/>
      <c r="D28" s="7">
        <v>0</v>
      </c>
    </row>
    <row r="29" spans="1:4" x14ac:dyDescent="0.25">
      <c r="A29" s="5">
        <v>19</v>
      </c>
      <c r="B29" s="6" t="s">
        <v>31</v>
      </c>
      <c r="C29" s="5"/>
      <c r="D29" s="7">
        <v>332534.56</v>
      </c>
    </row>
    <row r="30" spans="1:4" x14ac:dyDescent="0.25">
      <c r="A30" s="122" t="s">
        <v>32</v>
      </c>
      <c r="B30" s="123"/>
      <c r="C30" s="123"/>
      <c r="D30" s="124"/>
    </row>
    <row r="31" spans="1:4" x14ac:dyDescent="0.25">
      <c r="A31" s="125" t="s">
        <v>33</v>
      </c>
      <c r="B31" s="126"/>
      <c r="C31" s="126"/>
      <c r="D31" s="127"/>
    </row>
    <row r="32" spans="1:4" x14ac:dyDescent="0.25">
      <c r="A32" s="5">
        <v>1</v>
      </c>
      <c r="B32" s="11" t="s">
        <v>34</v>
      </c>
      <c r="C32" s="5" t="s">
        <v>15</v>
      </c>
      <c r="D32" s="7">
        <v>159119.72</v>
      </c>
    </row>
    <row r="33" spans="1:4" x14ac:dyDescent="0.25">
      <c r="A33" s="5"/>
      <c r="B33" s="11" t="s">
        <v>35</v>
      </c>
      <c r="C33" s="5"/>
      <c r="D33" s="7"/>
    </row>
    <row r="34" spans="1:4" x14ac:dyDescent="0.25">
      <c r="A34" s="5"/>
      <c r="B34" s="8" t="s">
        <v>36</v>
      </c>
      <c r="C34" s="5"/>
      <c r="D34" s="28">
        <v>26133.84</v>
      </c>
    </row>
    <row r="35" spans="1:4" x14ac:dyDescent="0.25">
      <c r="A35" s="5"/>
      <c r="B35" s="8" t="s">
        <v>37</v>
      </c>
      <c r="C35" s="5"/>
      <c r="D35" s="7"/>
    </row>
    <row r="36" spans="1:4" x14ac:dyDescent="0.25">
      <c r="A36" s="5">
        <v>2</v>
      </c>
      <c r="B36" s="11" t="s">
        <v>38</v>
      </c>
      <c r="C36" s="5" t="s">
        <v>15</v>
      </c>
      <c r="D36" s="7">
        <v>114643.93</v>
      </c>
    </row>
    <row r="37" spans="1:4" x14ac:dyDescent="0.25">
      <c r="A37" s="5"/>
      <c r="B37" s="8" t="s">
        <v>39</v>
      </c>
      <c r="C37" s="5"/>
      <c r="D37" s="7"/>
    </row>
    <row r="38" spans="1:4" x14ac:dyDescent="0.25">
      <c r="A38" s="5">
        <v>3</v>
      </c>
      <c r="B38" s="11" t="s">
        <v>40</v>
      </c>
      <c r="C38" s="5" t="s">
        <v>15</v>
      </c>
      <c r="D38" s="7">
        <v>86851.04</v>
      </c>
    </row>
    <row r="39" spans="1:4" x14ac:dyDescent="0.25">
      <c r="A39" s="5"/>
      <c r="B39" s="8" t="s">
        <v>41</v>
      </c>
      <c r="C39" s="5"/>
      <c r="D39" s="7"/>
    </row>
    <row r="40" spans="1:4" x14ac:dyDescent="0.25">
      <c r="A40" s="5">
        <v>4</v>
      </c>
      <c r="B40" s="9" t="s">
        <v>42</v>
      </c>
      <c r="C40" s="5" t="s">
        <v>15</v>
      </c>
      <c r="D40" s="7">
        <v>12595.16</v>
      </c>
    </row>
    <row r="41" spans="1:4" x14ac:dyDescent="0.25">
      <c r="A41" s="5"/>
      <c r="B41" s="6" t="s">
        <v>43</v>
      </c>
      <c r="C41" s="5"/>
      <c r="D41" s="7"/>
    </row>
    <row r="42" spans="1:4" x14ac:dyDescent="0.25">
      <c r="A42" s="5"/>
      <c r="B42" s="6" t="s">
        <v>44</v>
      </c>
      <c r="C42" s="5"/>
      <c r="D42" s="7"/>
    </row>
    <row r="43" spans="1:4" x14ac:dyDescent="0.25">
      <c r="A43" s="5"/>
      <c r="B43" s="6" t="s">
        <v>45</v>
      </c>
      <c r="C43" s="5"/>
      <c r="D43" s="7"/>
    </row>
    <row r="44" spans="1:4" x14ac:dyDescent="0.25">
      <c r="A44" s="5">
        <v>5</v>
      </c>
      <c r="B44" s="9" t="s">
        <v>46</v>
      </c>
      <c r="C44" s="5" t="s">
        <v>15</v>
      </c>
      <c r="D44" s="7">
        <v>16937.73</v>
      </c>
    </row>
    <row r="45" spans="1:4" x14ac:dyDescent="0.25">
      <c r="A45" s="5"/>
      <c r="B45" s="6" t="s">
        <v>41</v>
      </c>
      <c r="C45" s="5"/>
      <c r="D45" s="7"/>
    </row>
    <row r="46" spans="1:4" x14ac:dyDescent="0.25">
      <c r="A46" s="5">
        <v>6</v>
      </c>
      <c r="B46" s="11" t="s">
        <v>47</v>
      </c>
      <c r="C46" s="5" t="s">
        <v>15</v>
      </c>
      <c r="D46" s="28">
        <v>163966.67000000001</v>
      </c>
    </row>
    <row r="47" spans="1:4" x14ac:dyDescent="0.25">
      <c r="A47" s="5"/>
      <c r="B47" s="8"/>
      <c r="C47" s="5"/>
      <c r="D47" s="7"/>
    </row>
    <row r="48" spans="1:4" x14ac:dyDescent="0.25">
      <c r="A48" s="5">
        <v>7</v>
      </c>
      <c r="B48" s="9" t="s">
        <v>48</v>
      </c>
      <c r="C48" s="5" t="s">
        <v>15</v>
      </c>
      <c r="D48" s="7">
        <v>69690.240000000005</v>
      </c>
    </row>
    <row r="49" spans="1:4" x14ac:dyDescent="0.25">
      <c r="A49" s="5"/>
      <c r="B49" s="6" t="s">
        <v>37</v>
      </c>
      <c r="C49" s="5"/>
      <c r="D49" s="7"/>
    </row>
    <row r="50" spans="1:4" x14ac:dyDescent="0.25">
      <c r="A50" s="5">
        <v>8</v>
      </c>
      <c r="B50" s="9" t="s">
        <v>49</v>
      </c>
      <c r="C50" s="5" t="s">
        <v>15</v>
      </c>
      <c r="D50" s="7">
        <v>79272</v>
      </c>
    </row>
    <row r="51" spans="1:4" x14ac:dyDescent="0.25">
      <c r="A51" s="5"/>
      <c r="B51" s="6" t="s">
        <v>37</v>
      </c>
      <c r="C51" s="5"/>
      <c r="D51" s="7"/>
    </row>
    <row r="52" spans="1:4" x14ac:dyDescent="0.25">
      <c r="A52" s="5">
        <v>9</v>
      </c>
      <c r="B52" s="9" t="s">
        <v>50</v>
      </c>
      <c r="C52" s="5" t="s">
        <v>15</v>
      </c>
      <c r="D52" s="7">
        <v>7840.8</v>
      </c>
    </row>
    <row r="53" spans="1:4" x14ac:dyDescent="0.25">
      <c r="A53" s="5"/>
      <c r="B53" s="6"/>
      <c r="C53" s="5"/>
      <c r="D53" s="7"/>
    </row>
    <row r="54" spans="1:4" x14ac:dyDescent="0.25">
      <c r="A54" s="5">
        <v>10</v>
      </c>
      <c r="B54" s="9" t="s">
        <v>51</v>
      </c>
      <c r="C54" s="5" t="s">
        <v>15</v>
      </c>
      <c r="D54" s="7">
        <v>0</v>
      </c>
    </row>
    <row r="55" spans="1:4" x14ac:dyDescent="0.25">
      <c r="A55" s="5"/>
      <c r="B55" s="6" t="s">
        <v>37</v>
      </c>
      <c r="C55" s="5"/>
      <c r="D55" s="7"/>
    </row>
    <row r="56" spans="1:4" x14ac:dyDescent="0.25">
      <c r="A56" s="5">
        <v>11</v>
      </c>
      <c r="B56" s="9" t="s">
        <v>52</v>
      </c>
      <c r="C56" s="5" t="s">
        <v>15</v>
      </c>
      <c r="D56" s="7">
        <v>0</v>
      </c>
    </row>
    <row r="57" spans="1:4" x14ac:dyDescent="0.25">
      <c r="A57" s="5"/>
      <c r="B57" s="6" t="s">
        <v>37</v>
      </c>
      <c r="C57" s="5"/>
      <c r="D57" s="7"/>
    </row>
    <row r="58" spans="1:4" x14ac:dyDescent="0.25">
      <c r="A58" s="5">
        <v>12</v>
      </c>
      <c r="B58" s="9" t="s">
        <v>53</v>
      </c>
      <c r="C58" s="5" t="s">
        <v>15</v>
      </c>
      <c r="D58" s="7">
        <v>40631.660000000003</v>
      </c>
    </row>
    <row r="59" spans="1:4" x14ac:dyDescent="0.25">
      <c r="A59" s="5"/>
      <c r="B59" s="6" t="s">
        <v>37</v>
      </c>
      <c r="C59" s="5"/>
      <c r="D59" s="7">
        <v>777682.79</v>
      </c>
    </row>
    <row r="60" spans="1:4" x14ac:dyDescent="0.25">
      <c r="A60" s="12"/>
      <c r="B60" s="13" t="s">
        <v>54</v>
      </c>
      <c r="C60" s="12" t="s">
        <v>15</v>
      </c>
      <c r="D60" s="15">
        <v>49800.06</v>
      </c>
    </row>
    <row r="61" spans="1:4" x14ac:dyDescent="0.25">
      <c r="A61" s="16">
        <v>1</v>
      </c>
      <c r="B61" s="20" t="s">
        <v>56</v>
      </c>
      <c r="C61" s="18" t="s">
        <v>55</v>
      </c>
      <c r="D61" s="19">
        <v>6180</v>
      </c>
    </row>
    <row r="62" spans="1:4" x14ac:dyDescent="0.25">
      <c r="A62" s="16">
        <v>2</v>
      </c>
      <c r="B62" s="20" t="s">
        <v>67</v>
      </c>
      <c r="C62" s="18" t="s">
        <v>15</v>
      </c>
      <c r="D62" s="19">
        <v>3780</v>
      </c>
    </row>
    <row r="63" spans="1:4" x14ac:dyDescent="0.25">
      <c r="A63" s="16">
        <v>3</v>
      </c>
      <c r="B63" s="17" t="s">
        <v>69</v>
      </c>
      <c r="C63" s="18" t="s">
        <v>55</v>
      </c>
      <c r="D63" s="19">
        <v>2266.85</v>
      </c>
    </row>
    <row r="64" spans="1:4" ht="25.5" x14ac:dyDescent="0.25">
      <c r="A64" s="16">
        <v>4</v>
      </c>
      <c r="B64" s="21" t="s">
        <v>72</v>
      </c>
      <c r="C64" s="18" t="s">
        <v>55</v>
      </c>
      <c r="D64" s="19">
        <v>7283.2</v>
      </c>
    </row>
    <row r="65" spans="1:4" x14ac:dyDescent="0.25">
      <c r="A65" s="16">
        <v>5</v>
      </c>
      <c r="B65" s="27" t="s">
        <v>73</v>
      </c>
      <c r="C65" s="18" t="s">
        <v>55</v>
      </c>
      <c r="D65" s="19">
        <v>5342.31</v>
      </c>
    </row>
    <row r="66" spans="1:4" x14ac:dyDescent="0.25">
      <c r="A66" s="16">
        <v>6</v>
      </c>
      <c r="B66" s="22" t="s">
        <v>68</v>
      </c>
      <c r="C66" s="18" t="s">
        <v>55</v>
      </c>
      <c r="D66" s="19">
        <v>6945.37</v>
      </c>
    </row>
    <row r="67" spans="1:4" x14ac:dyDescent="0.25">
      <c r="A67" s="16">
        <v>7</v>
      </c>
      <c r="B67" s="23" t="s">
        <v>71</v>
      </c>
      <c r="C67" s="18" t="s">
        <v>15</v>
      </c>
      <c r="D67" s="24">
        <v>2736.51</v>
      </c>
    </row>
    <row r="68" spans="1:4" x14ac:dyDescent="0.25">
      <c r="A68" s="16">
        <v>8</v>
      </c>
      <c r="B68" s="23" t="s">
        <v>75</v>
      </c>
      <c r="C68" s="18"/>
      <c r="D68" s="24">
        <v>15265.82</v>
      </c>
    </row>
    <row r="69" spans="1:4" x14ac:dyDescent="0.25">
      <c r="A69" s="5"/>
      <c r="B69" s="113" t="s">
        <v>57</v>
      </c>
      <c r="C69" s="114"/>
      <c r="D69" s="115"/>
    </row>
    <row r="70" spans="1:4" x14ac:dyDescent="0.25">
      <c r="A70" s="5"/>
      <c r="B70" s="14" t="s">
        <v>58</v>
      </c>
      <c r="C70" s="5" t="s">
        <v>62</v>
      </c>
      <c r="D70" s="10">
        <v>0</v>
      </c>
    </row>
    <row r="71" spans="1:4" x14ac:dyDescent="0.25">
      <c r="A71" s="5"/>
      <c r="B71" s="14" t="s">
        <v>59</v>
      </c>
      <c r="C71" s="5" t="s">
        <v>62</v>
      </c>
      <c r="D71" s="10">
        <v>0</v>
      </c>
    </row>
    <row r="72" spans="1:4" x14ac:dyDescent="0.25">
      <c r="A72" s="5"/>
      <c r="B72" s="14" t="s">
        <v>60</v>
      </c>
      <c r="C72" s="5" t="s">
        <v>62</v>
      </c>
      <c r="D72" s="10">
        <v>0</v>
      </c>
    </row>
    <row r="73" spans="1:4" x14ac:dyDescent="0.25">
      <c r="A73" s="5"/>
      <c r="B73" s="14" t="s">
        <v>61</v>
      </c>
      <c r="C73" s="5" t="s">
        <v>15</v>
      </c>
      <c r="D73" s="10">
        <v>0</v>
      </c>
    </row>
    <row r="74" spans="1:4" x14ac:dyDescent="0.25">
      <c r="A74" s="5"/>
      <c r="B74" s="113" t="s">
        <v>63</v>
      </c>
      <c r="C74" s="114"/>
      <c r="D74" s="115"/>
    </row>
    <row r="75" spans="1:4" x14ac:dyDescent="0.25">
      <c r="A75" s="5"/>
      <c r="B75" s="14" t="s">
        <v>64</v>
      </c>
      <c r="C75" s="5" t="s">
        <v>62</v>
      </c>
      <c r="D75" s="10">
        <v>4</v>
      </c>
    </row>
    <row r="76" spans="1:4" x14ac:dyDescent="0.25">
      <c r="A76" s="5"/>
      <c r="B76" s="14" t="s">
        <v>65</v>
      </c>
      <c r="C76" s="5" t="s">
        <v>62</v>
      </c>
      <c r="D76" s="10">
        <v>4</v>
      </c>
    </row>
    <row r="77" spans="1:4" x14ac:dyDescent="0.25">
      <c r="A77" s="5"/>
      <c r="B77" s="14" t="s">
        <v>66</v>
      </c>
      <c r="C77" s="5" t="s">
        <v>15</v>
      </c>
      <c r="D77" s="7">
        <v>57702.239999999998</v>
      </c>
    </row>
    <row r="79" spans="1:4" x14ac:dyDescent="0.25">
      <c r="B79" s="32" t="s">
        <v>93</v>
      </c>
      <c r="D79" t="s">
        <v>94</v>
      </c>
    </row>
  </sheetData>
  <mergeCells count="12">
    <mergeCell ref="A10:D10"/>
    <mergeCell ref="A1:D1"/>
    <mergeCell ref="A2:D2"/>
    <mergeCell ref="A3:D3"/>
    <mergeCell ref="A4:D4"/>
    <mergeCell ref="A9:D9"/>
    <mergeCell ref="B69:D69"/>
    <mergeCell ref="B74:D74"/>
    <mergeCell ref="A11:D11"/>
    <mergeCell ref="A12:D12"/>
    <mergeCell ref="A30:D30"/>
    <mergeCell ref="A31:D31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89"/>
  <sheetViews>
    <sheetView tabSelected="1" topLeftCell="A33" workbookViewId="0">
      <selection activeCell="H91" sqref="H91"/>
    </sheetView>
  </sheetViews>
  <sheetFormatPr defaultRowHeight="15" x14ac:dyDescent="0.25"/>
  <cols>
    <col min="1" max="1" width="5.85546875" customWidth="1"/>
    <col min="2" max="2" width="63.5703125" customWidth="1"/>
    <col min="4" max="4" width="13.28515625" customWidth="1"/>
  </cols>
  <sheetData>
    <row r="1" spans="1:4" ht="15.75" x14ac:dyDescent="0.25">
      <c r="A1" s="146" t="s">
        <v>95</v>
      </c>
      <c r="B1" s="146"/>
      <c r="C1" s="146"/>
      <c r="D1" s="147"/>
    </row>
    <row r="2" spans="1:4" ht="15.75" x14ac:dyDescent="0.25">
      <c r="A2" s="146" t="s">
        <v>96</v>
      </c>
      <c r="B2" s="146"/>
      <c r="C2" s="146"/>
      <c r="D2" s="147"/>
    </row>
    <row r="3" spans="1:4" ht="16.5" thickBot="1" x14ac:dyDescent="0.3">
      <c r="A3" s="148" t="s">
        <v>78</v>
      </c>
      <c r="B3" s="149"/>
      <c r="C3" s="149"/>
      <c r="D3" s="150"/>
    </row>
    <row r="4" spans="1:4" ht="30" customHeight="1" x14ac:dyDescent="0.25">
      <c r="A4" s="151" t="s">
        <v>132</v>
      </c>
      <c r="B4" s="152"/>
      <c r="C4" s="152"/>
      <c r="D4" s="153"/>
    </row>
    <row r="5" spans="1:4" x14ac:dyDescent="0.25">
      <c r="A5" s="33">
        <v>3</v>
      </c>
      <c r="B5" s="34" t="s">
        <v>14</v>
      </c>
      <c r="C5" s="35" t="s">
        <v>15</v>
      </c>
      <c r="D5" s="36">
        <f t="shared" ref="D5" si="0">D6+D7</f>
        <v>-476407.92</v>
      </c>
    </row>
    <row r="6" spans="1:4" x14ac:dyDescent="0.25">
      <c r="A6" s="33" t="s">
        <v>79</v>
      </c>
      <c r="B6" s="37" t="s">
        <v>16</v>
      </c>
      <c r="C6" s="38"/>
      <c r="D6" s="39">
        <v>0</v>
      </c>
    </row>
    <row r="7" spans="1:4" ht="15.75" thickBot="1" x14ac:dyDescent="0.3">
      <c r="A7" s="40" t="s">
        <v>80</v>
      </c>
      <c r="B7" s="41" t="s">
        <v>17</v>
      </c>
      <c r="C7" s="42"/>
      <c r="D7" s="43">
        <v>-476407.92</v>
      </c>
    </row>
    <row r="8" spans="1:4" ht="15.75" thickBot="1" x14ac:dyDescent="0.3">
      <c r="A8" s="44" t="s">
        <v>92</v>
      </c>
      <c r="B8" s="45" t="s">
        <v>18</v>
      </c>
      <c r="C8" s="46" t="s">
        <v>15</v>
      </c>
      <c r="D8" s="47">
        <f t="shared" ref="D8" si="1">D9+D10+D11+D12+D13</f>
        <v>794121.6100000001</v>
      </c>
    </row>
    <row r="9" spans="1:4" x14ac:dyDescent="0.25">
      <c r="A9" s="48" t="s">
        <v>81</v>
      </c>
      <c r="B9" s="49" t="s">
        <v>19</v>
      </c>
      <c r="C9" s="50"/>
      <c r="D9" s="51">
        <v>625644.61</v>
      </c>
    </row>
    <row r="10" spans="1:4" x14ac:dyDescent="0.25">
      <c r="A10" s="33" t="s">
        <v>82</v>
      </c>
      <c r="B10" s="37" t="s">
        <v>20</v>
      </c>
      <c r="C10" s="38"/>
      <c r="D10" s="52">
        <v>35725.440000000002</v>
      </c>
    </row>
    <row r="11" spans="1:4" x14ac:dyDescent="0.25">
      <c r="A11" s="33" t="s">
        <v>83</v>
      </c>
      <c r="B11" s="37" t="s">
        <v>21</v>
      </c>
      <c r="C11" s="38"/>
      <c r="D11" s="52">
        <v>87163.8</v>
      </c>
    </row>
    <row r="12" spans="1:4" x14ac:dyDescent="0.25">
      <c r="A12" s="33" t="s">
        <v>97</v>
      </c>
      <c r="B12" s="37" t="s">
        <v>98</v>
      </c>
      <c r="C12" s="38"/>
      <c r="D12" s="52">
        <v>17736.84</v>
      </c>
    </row>
    <row r="13" spans="1:4" x14ac:dyDescent="0.25">
      <c r="A13" s="33" t="s">
        <v>99</v>
      </c>
      <c r="B13" s="37" t="s">
        <v>133</v>
      </c>
      <c r="C13" s="38"/>
      <c r="D13" s="52">
        <v>27850.92</v>
      </c>
    </row>
    <row r="14" spans="1:4" ht="15.75" thickBot="1" x14ac:dyDescent="0.3">
      <c r="A14" s="40"/>
      <c r="B14" s="41" t="s">
        <v>100</v>
      </c>
      <c r="C14" s="42"/>
      <c r="D14" s="53">
        <v>0</v>
      </c>
    </row>
    <row r="15" spans="1:4" ht="15.75" thickBot="1" x14ac:dyDescent="0.3">
      <c r="A15" s="54" t="s">
        <v>84</v>
      </c>
      <c r="B15" s="55" t="s">
        <v>22</v>
      </c>
      <c r="C15" s="56" t="s">
        <v>15</v>
      </c>
      <c r="D15" s="57">
        <f>D17+D19+D20+D21</f>
        <v>749776.55</v>
      </c>
    </row>
    <row r="16" spans="1:4" x14ac:dyDescent="0.25">
      <c r="A16" s="58"/>
      <c r="B16" s="59" t="s">
        <v>101</v>
      </c>
      <c r="C16" s="59"/>
      <c r="D16" s="60">
        <f t="shared" ref="D16" si="2">D15*100/D8</f>
        <v>94.415835126310171</v>
      </c>
    </row>
    <row r="17" spans="1:5" x14ac:dyDescent="0.25">
      <c r="A17" s="33" t="s">
        <v>85</v>
      </c>
      <c r="B17" s="37" t="s">
        <v>23</v>
      </c>
      <c r="C17" s="38"/>
      <c r="D17" s="52">
        <v>740866.55</v>
      </c>
    </row>
    <row r="18" spans="1:5" x14ac:dyDescent="0.25">
      <c r="A18" s="33" t="s">
        <v>86</v>
      </c>
      <c r="B18" s="37" t="s">
        <v>102</v>
      </c>
      <c r="C18" s="38"/>
      <c r="D18" s="52">
        <v>32888.42</v>
      </c>
    </row>
    <row r="19" spans="1:5" x14ac:dyDescent="0.25">
      <c r="A19" s="33" t="s">
        <v>87</v>
      </c>
      <c r="B19" s="37" t="s">
        <v>24</v>
      </c>
      <c r="C19" s="38"/>
      <c r="D19" s="52">
        <v>0</v>
      </c>
      <c r="E19" s="112"/>
    </row>
    <row r="20" spans="1:5" x14ac:dyDescent="0.25">
      <c r="A20" s="33" t="s">
        <v>88</v>
      </c>
      <c r="B20" s="37" t="s">
        <v>25</v>
      </c>
      <c r="C20" s="38"/>
      <c r="D20" s="52">
        <v>0</v>
      </c>
      <c r="E20" s="112"/>
    </row>
    <row r="21" spans="1:5" x14ac:dyDescent="0.25">
      <c r="A21" s="33" t="s">
        <v>89</v>
      </c>
      <c r="B21" s="37" t="s">
        <v>103</v>
      </c>
      <c r="C21" s="38"/>
      <c r="D21" s="52">
        <f>D22+D23</f>
        <v>8910</v>
      </c>
      <c r="E21" s="112"/>
    </row>
    <row r="22" spans="1:5" x14ac:dyDescent="0.25">
      <c r="A22" s="33" t="s">
        <v>104</v>
      </c>
      <c r="B22" s="37" t="s">
        <v>105</v>
      </c>
      <c r="C22" s="38"/>
      <c r="D22" s="52">
        <f>5040*0.75</f>
        <v>3780</v>
      </c>
      <c r="E22" s="112"/>
    </row>
    <row r="23" spans="1:5" x14ac:dyDescent="0.25">
      <c r="A23" s="33" t="s">
        <v>106</v>
      </c>
      <c r="B23" s="37" t="s">
        <v>107</v>
      </c>
      <c r="C23" s="38"/>
      <c r="D23" s="39">
        <f>6840*0.75</f>
        <v>5130</v>
      </c>
      <c r="E23" s="112"/>
    </row>
    <row r="24" spans="1:5" ht="15.75" thickBot="1" x14ac:dyDescent="0.3">
      <c r="A24" s="61" t="s">
        <v>108</v>
      </c>
      <c r="B24" s="62" t="s">
        <v>109</v>
      </c>
      <c r="C24" s="63"/>
      <c r="D24" s="64">
        <v>0</v>
      </c>
      <c r="E24" s="112"/>
    </row>
    <row r="25" spans="1:5" x14ac:dyDescent="0.25">
      <c r="A25" s="48" t="s">
        <v>90</v>
      </c>
      <c r="B25" s="65" t="s">
        <v>28</v>
      </c>
      <c r="C25" s="66" t="s">
        <v>15</v>
      </c>
      <c r="D25" s="67">
        <f>D5+D15</f>
        <v>273368.63000000006</v>
      </c>
      <c r="E25" s="112"/>
    </row>
    <row r="26" spans="1:5" ht="15.75" thickBot="1" x14ac:dyDescent="0.3">
      <c r="A26" s="68" t="s">
        <v>91</v>
      </c>
      <c r="B26" s="69" t="s">
        <v>29</v>
      </c>
      <c r="C26" s="70" t="s">
        <v>15</v>
      </c>
      <c r="D26" s="71">
        <f t="shared" ref="D26" si="3">D27+D28</f>
        <v>-517248.70000000007</v>
      </c>
      <c r="E26" s="112"/>
    </row>
    <row r="27" spans="1:5" x14ac:dyDescent="0.25">
      <c r="A27" s="48" t="s">
        <v>110</v>
      </c>
      <c r="B27" s="49" t="s">
        <v>30</v>
      </c>
      <c r="C27" s="50"/>
      <c r="D27" s="51">
        <v>0</v>
      </c>
      <c r="E27" s="112"/>
    </row>
    <row r="28" spans="1:5" x14ac:dyDescent="0.25">
      <c r="A28" s="33" t="s">
        <v>111</v>
      </c>
      <c r="B28" s="37" t="s">
        <v>31</v>
      </c>
      <c r="C28" s="38"/>
      <c r="D28" s="52">
        <f>D25-D71-D78</f>
        <v>-517248.70000000007</v>
      </c>
      <c r="E28" s="112"/>
    </row>
    <row r="29" spans="1:5" ht="28.5" customHeight="1" x14ac:dyDescent="0.25">
      <c r="A29" s="154" t="s">
        <v>112</v>
      </c>
      <c r="B29" s="155"/>
      <c r="C29" s="155"/>
      <c r="D29" s="156"/>
      <c r="E29" s="112"/>
    </row>
    <row r="30" spans="1:5" x14ac:dyDescent="0.25">
      <c r="A30" s="33">
        <v>10</v>
      </c>
      <c r="B30" s="34" t="s">
        <v>134</v>
      </c>
      <c r="C30" s="38" t="s">
        <v>15</v>
      </c>
      <c r="D30" s="39">
        <f>171659.76+152489.4</f>
        <v>324149.16000000003</v>
      </c>
    </row>
    <row r="31" spans="1:5" x14ac:dyDescent="0.25">
      <c r="A31" s="33"/>
      <c r="B31" s="34" t="s">
        <v>113</v>
      </c>
      <c r="C31" s="38"/>
      <c r="D31" s="39"/>
    </row>
    <row r="32" spans="1:5" x14ac:dyDescent="0.25">
      <c r="A32" s="33"/>
      <c r="B32" s="72" t="s">
        <v>114</v>
      </c>
      <c r="C32" s="38"/>
      <c r="D32" s="39">
        <v>0</v>
      </c>
    </row>
    <row r="33" spans="1:4" x14ac:dyDescent="0.25">
      <c r="A33" s="33"/>
      <c r="B33" s="72" t="s">
        <v>37</v>
      </c>
      <c r="C33" s="38"/>
      <c r="D33" s="39"/>
    </row>
    <row r="34" spans="1:4" x14ac:dyDescent="0.25">
      <c r="A34" s="33">
        <v>11</v>
      </c>
      <c r="B34" s="34" t="s">
        <v>38</v>
      </c>
      <c r="C34" s="38" t="s">
        <v>15</v>
      </c>
      <c r="D34" s="39">
        <v>115020.84</v>
      </c>
    </row>
    <row r="35" spans="1:4" x14ac:dyDescent="0.25">
      <c r="A35" s="33"/>
      <c r="B35" s="72" t="s">
        <v>39</v>
      </c>
      <c r="C35" s="38"/>
      <c r="D35" s="39"/>
    </row>
    <row r="36" spans="1:4" x14ac:dyDescent="0.25">
      <c r="A36" s="33">
        <v>12</v>
      </c>
      <c r="B36" s="34" t="s">
        <v>40</v>
      </c>
      <c r="C36" s="38" t="s">
        <v>15</v>
      </c>
      <c r="D36" s="39">
        <v>87136.8</v>
      </c>
    </row>
    <row r="37" spans="1:4" x14ac:dyDescent="0.25">
      <c r="A37" s="33"/>
      <c r="B37" s="72" t="s">
        <v>41</v>
      </c>
      <c r="C37" s="38"/>
      <c r="D37" s="39"/>
    </row>
    <row r="38" spans="1:4" x14ac:dyDescent="0.25">
      <c r="A38" s="33">
        <v>13</v>
      </c>
      <c r="B38" s="73" t="s">
        <v>42</v>
      </c>
      <c r="C38" s="38" t="s">
        <v>15</v>
      </c>
      <c r="D38" s="39">
        <v>12635.77</v>
      </c>
    </row>
    <row r="39" spans="1:4" x14ac:dyDescent="0.25">
      <c r="A39" s="33"/>
      <c r="B39" s="37" t="s">
        <v>45</v>
      </c>
      <c r="C39" s="38"/>
      <c r="D39" s="39"/>
    </row>
    <row r="40" spans="1:4" x14ac:dyDescent="0.25">
      <c r="A40" s="33">
        <v>14</v>
      </c>
      <c r="B40" s="73" t="s">
        <v>46</v>
      </c>
      <c r="C40" s="38" t="s">
        <v>15</v>
      </c>
      <c r="D40" s="39">
        <v>16992.599999999999</v>
      </c>
    </row>
    <row r="41" spans="1:4" x14ac:dyDescent="0.25">
      <c r="A41" s="33"/>
      <c r="B41" s="37" t="s">
        <v>41</v>
      </c>
      <c r="C41" s="38"/>
      <c r="D41" s="39"/>
    </row>
    <row r="42" spans="1:4" x14ac:dyDescent="0.25">
      <c r="A42" s="33"/>
      <c r="B42" s="74" t="s">
        <v>115</v>
      </c>
      <c r="C42" s="75" t="s">
        <v>15</v>
      </c>
      <c r="D42" s="39">
        <v>0</v>
      </c>
    </row>
    <row r="43" spans="1:4" x14ac:dyDescent="0.25">
      <c r="A43" s="33"/>
      <c r="B43" s="76" t="s">
        <v>116</v>
      </c>
      <c r="C43" s="75"/>
      <c r="D43" s="39"/>
    </row>
    <row r="44" spans="1:4" x14ac:dyDescent="0.25">
      <c r="A44" s="33">
        <v>16</v>
      </c>
      <c r="B44" s="34" t="s">
        <v>47</v>
      </c>
      <c r="C44" s="38" t="s">
        <v>15</v>
      </c>
      <c r="D44" s="39">
        <v>0</v>
      </c>
    </row>
    <row r="45" spans="1:4" x14ac:dyDescent="0.25">
      <c r="A45" s="33"/>
      <c r="B45" s="72" t="s">
        <v>37</v>
      </c>
      <c r="C45" s="38"/>
      <c r="D45" s="39"/>
    </row>
    <row r="46" spans="1:4" x14ac:dyDescent="0.25">
      <c r="A46" s="33">
        <v>17</v>
      </c>
      <c r="B46" s="77" t="s">
        <v>117</v>
      </c>
      <c r="C46" s="38" t="s">
        <v>15</v>
      </c>
      <c r="D46" s="39">
        <v>0</v>
      </c>
    </row>
    <row r="47" spans="1:4" x14ac:dyDescent="0.25">
      <c r="A47" s="33"/>
      <c r="B47" s="72" t="s">
        <v>37</v>
      </c>
      <c r="C47" s="38"/>
      <c r="D47" s="39"/>
    </row>
    <row r="48" spans="1:4" x14ac:dyDescent="0.25">
      <c r="A48" s="33">
        <v>18</v>
      </c>
      <c r="B48" s="73" t="s">
        <v>48</v>
      </c>
      <c r="C48" s="38" t="s">
        <v>15</v>
      </c>
      <c r="D48" s="39">
        <v>69709.440000000002</v>
      </c>
    </row>
    <row r="49" spans="1:4" x14ac:dyDescent="0.25">
      <c r="A49" s="33"/>
      <c r="B49" s="37" t="s">
        <v>37</v>
      </c>
      <c r="C49" s="38"/>
      <c r="D49" s="39"/>
    </row>
    <row r="50" spans="1:4" ht="25.5" x14ac:dyDescent="0.25">
      <c r="A50" s="33">
        <v>19</v>
      </c>
      <c r="B50" s="78" t="s">
        <v>118</v>
      </c>
      <c r="C50" s="30" t="s">
        <v>15</v>
      </c>
      <c r="D50" s="39">
        <v>0</v>
      </c>
    </row>
    <row r="51" spans="1:4" x14ac:dyDescent="0.25">
      <c r="A51" s="33"/>
      <c r="B51" s="31" t="s">
        <v>37</v>
      </c>
      <c r="C51" s="30"/>
      <c r="D51" s="39"/>
    </row>
    <row r="52" spans="1:4" x14ac:dyDescent="0.25">
      <c r="A52" s="33">
        <v>20</v>
      </c>
      <c r="B52" s="73" t="s">
        <v>119</v>
      </c>
      <c r="C52" s="29" t="s">
        <v>15</v>
      </c>
      <c r="D52" s="79">
        <v>0</v>
      </c>
    </row>
    <row r="53" spans="1:4" ht="15.75" thickBot="1" x14ac:dyDescent="0.3">
      <c r="A53" s="40"/>
      <c r="B53" s="80" t="s">
        <v>37</v>
      </c>
      <c r="C53" s="81"/>
      <c r="D53" s="82"/>
    </row>
    <row r="54" spans="1:4" ht="16.5" thickBot="1" x14ac:dyDescent="0.3">
      <c r="A54" s="83"/>
      <c r="B54" s="84" t="s">
        <v>120</v>
      </c>
      <c r="C54" s="85"/>
      <c r="D54" s="86">
        <f t="shared" ref="D54" si="4">D30+D34+D36+D38+D40+D42+D44+D46+D48+D50+D52</f>
        <v>625644.6100000001</v>
      </c>
    </row>
    <row r="55" spans="1:4" ht="27" customHeight="1" x14ac:dyDescent="0.25">
      <c r="A55" s="48"/>
      <c r="B55" s="157" t="s">
        <v>121</v>
      </c>
      <c r="C55" s="158"/>
      <c r="D55" s="159"/>
    </row>
    <row r="56" spans="1:4" x14ac:dyDescent="0.25">
      <c r="A56" s="33">
        <v>21</v>
      </c>
      <c r="B56" s="73" t="s">
        <v>49</v>
      </c>
      <c r="C56" s="38" t="s">
        <v>15</v>
      </c>
      <c r="D56" s="39">
        <v>87136.8</v>
      </c>
    </row>
    <row r="57" spans="1:4" x14ac:dyDescent="0.25">
      <c r="A57" s="33"/>
      <c r="B57" s="37" t="s">
        <v>37</v>
      </c>
      <c r="C57" s="38"/>
      <c r="D57" s="39"/>
    </row>
    <row r="58" spans="1:4" x14ac:dyDescent="0.25">
      <c r="A58" s="33">
        <f>A56+1</f>
        <v>22</v>
      </c>
      <c r="B58" s="73" t="s">
        <v>50</v>
      </c>
      <c r="C58" s="38" t="s">
        <v>15</v>
      </c>
      <c r="D58" s="39"/>
    </row>
    <row r="59" spans="1:4" ht="15.75" thickBot="1" x14ac:dyDescent="0.3">
      <c r="A59" s="40"/>
      <c r="B59" s="41"/>
      <c r="C59" s="42"/>
      <c r="D59" s="43"/>
    </row>
    <row r="60" spans="1:4" ht="15.75" x14ac:dyDescent="0.25">
      <c r="A60" s="87"/>
      <c r="B60" s="88" t="s">
        <v>122</v>
      </c>
      <c r="C60" s="89"/>
      <c r="D60" s="90">
        <f t="shared" ref="D60" si="5">D56+D58</f>
        <v>87136.8</v>
      </c>
    </row>
    <row r="61" spans="1:4" ht="23.25" customHeight="1" thickBot="1" x14ac:dyDescent="0.3">
      <c r="A61" s="91"/>
      <c r="B61" s="136" t="s">
        <v>123</v>
      </c>
      <c r="C61" s="137"/>
      <c r="D61" s="138"/>
    </row>
    <row r="62" spans="1:4" x14ac:dyDescent="0.25">
      <c r="A62" s="48">
        <f>A58+1</f>
        <v>23</v>
      </c>
      <c r="B62" s="65" t="s">
        <v>51</v>
      </c>
      <c r="C62" s="50" t="s">
        <v>15</v>
      </c>
      <c r="D62" s="51">
        <v>17736.84</v>
      </c>
    </row>
    <row r="63" spans="1:4" x14ac:dyDescent="0.25">
      <c r="A63" s="33"/>
      <c r="B63" s="37" t="s">
        <v>37</v>
      </c>
      <c r="C63" s="38"/>
      <c r="D63" s="39"/>
    </row>
    <row r="64" spans="1:4" x14ac:dyDescent="0.25">
      <c r="A64" s="33">
        <f>A62+1</f>
        <v>24</v>
      </c>
      <c r="B64" s="73" t="s">
        <v>52</v>
      </c>
      <c r="C64" s="38" t="s">
        <v>15</v>
      </c>
      <c r="D64" s="39">
        <v>0</v>
      </c>
    </row>
    <row r="65" spans="1:4" x14ac:dyDescent="0.25">
      <c r="A65" s="33"/>
      <c r="B65" s="37" t="s">
        <v>37</v>
      </c>
      <c r="C65" s="38"/>
      <c r="D65" s="39"/>
    </row>
    <row r="66" spans="1:4" x14ac:dyDescent="0.25">
      <c r="A66" s="33">
        <f>A64+1</f>
        <v>25</v>
      </c>
      <c r="B66" s="73" t="s">
        <v>53</v>
      </c>
      <c r="C66" s="38" t="s">
        <v>15</v>
      </c>
      <c r="D66" s="52">
        <v>27850.92</v>
      </c>
    </row>
    <row r="67" spans="1:4" x14ac:dyDescent="0.25">
      <c r="A67" s="33"/>
      <c r="B67" s="37" t="s">
        <v>37</v>
      </c>
      <c r="C67" s="38"/>
      <c r="D67" s="39"/>
    </row>
    <row r="68" spans="1:4" x14ac:dyDescent="0.25">
      <c r="A68" s="33">
        <v>26</v>
      </c>
      <c r="B68" s="92" t="s">
        <v>124</v>
      </c>
      <c r="C68" s="38" t="s">
        <v>15</v>
      </c>
      <c r="D68" s="39">
        <v>0</v>
      </c>
    </row>
    <row r="69" spans="1:4" ht="15.75" thickBot="1" x14ac:dyDescent="0.3">
      <c r="A69" s="40"/>
      <c r="B69" s="41" t="s">
        <v>37</v>
      </c>
      <c r="C69" s="42"/>
      <c r="D69" s="43"/>
    </row>
    <row r="70" spans="1:4" ht="15.75" x14ac:dyDescent="0.25">
      <c r="A70" s="87"/>
      <c r="B70" s="88" t="s">
        <v>125</v>
      </c>
      <c r="C70" s="89"/>
      <c r="D70" s="90">
        <f t="shared" ref="D70" si="6">D62+D64+D66+D68</f>
        <v>45587.759999999995</v>
      </c>
    </row>
    <row r="71" spans="1:4" ht="16.5" thickBot="1" x14ac:dyDescent="0.3">
      <c r="A71" s="91"/>
      <c r="B71" s="93" t="s">
        <v>126</v>
      </c>
      <c r="C71" s="94"/>
      <c r="D71" s="95">
        <f t="shared" ref="D71" si="7">D54+D60+D70</f>
        <v>758369.17000000016</v>
      </c>
    </row>
    <row r="72" spans="1:4" ht="15.75" x14ac:dyDescent="0.25">
      <c r="A72" s="96"/>
      <c r="B72" s="139" t="s">
        <v>135</v>
      </c>
      <c r="C72" s="140"/>
      <c r="D72" s="141"/>
    </row>
    <row r="73" spans="1:4" x14ac:dyDescent="0.25">
      <c r="A73" s="97"/>
      <c r="B73" s="98" t="s">
        <v>76</v>
      </c>
      <c r="C73" s="99"/>
      <c r="D73" s="100">
        <v>3360.97</v>
      </c>
    </row>
    <row r="74" spans="1:4" x14ac:dyDescent="0.25">
      <c r="A74" s="97"/>
      <c r="B74" s="98" t="s">
        <v>77</v>
      </c>
      <c r="C74" s="99"/>
      <c r="D74" s="100">
        <v>2520.73</v>
      </c>
    </row>
    <row r="75" spans="1:4" x14ac:dyDescent="0.25">
      <c r="A75" s="97"/>
      <c r="B75" s="98" t="s">
        <v>127</v>
      </c>
      <c r="C75" s="99"/>
      <c r="D75" s="100">
        <v>6116.47</v>
      </c>
    </row>
    <row r="76" spans="1:4" x14ac:dyDescent="0.25">
      <c r="A76" s="97"/>
      <c r="B76" s="98" t="s">
        <v>136</v>
      </c>
      <c r="C76" s="99"/>
      <c r="D76" s="100">
        <v>4587.93</v>
      </c>
    </row>
    <row r="77" spans="1:4" ht="15.75" thickBot="1" x14ac:dyDescent="0.3">
      <c r="A77" s="101"/>
      <c r="B77" s="102" t="s">
        <v>128</v>
      </c>
      <c r="C77" s="103"/>
      <c r="D77" s="104">
        <v>15662.06</v>
      </c>
    </row>
    <row r="78" spans="1:4" ht="16.5" thickBot="1" x14ac:dyDescent="0.3">
      <c r="A78" s="105"/>
      <c r="B78" s="106" t="s">
        <v>129</v>
      </c>
      <c r="C78" s="107"/>
      <c r="D78" s="108">
        <f>SUM(D73:D77)</f>
        <v>32248.159999999996</v>
      </c>
    </row>
    <row r="79" spans="1:4" x14ac:dyDescent="0.25">
      <c r="A79" s="48"/>
      <c r="B79" s="142" t="s">
        <v>57</v>
      </c>
      <c r="C79" s="142"/>
      <c r="D79" s="143"/>
    </row>
    <row r="80" spans="1:4" x14ac:dyDescent="0.25">
      <c r="A80" s="33"/>
      <c r="B80" s="37" t="s">
        <v>58</v>
      </c>
      <c r="C80" s="38" t="s">
        <v>62</v>
      </c>
      <c r="D80" s="109">
        <v>0</v>
      </c>
    </row>
    <row r="81" spans="1:4" x14ac:dyDescent="0.25">
      <c r="A81" s="33"/>
      <c r="B81" s="37" t="s">
        <v>59</v>
      </c>
      <c r="C81" s="38" t="s">
        <v>62</v>
      </c>
      <c r="D81" s="109">
        <v>0</v>
      </c>
    </row>
    <row r="82" spans="1:4" x14ac:dyDescent="0.25">
      <c r="A82" s="33"/>
      <c r="B82" s="37" t="s">
        <v>60</v>
      </c>
      <c r="C82" s="38" t="s">
        <v>62</v>
      </c>
      <c r="D82" s="109">
        <v>0</v>
      </c>
    </row>
    <row r="83" spans="1:4" x14ac:dyDescent="0.25">
      <c r="A83" s="33"/>
      <c r="B83" s="37" t="s">
        <v>61</v>
      </c>
      <c r="C83" s="38" t="s">
        <v>15</v>
      </c>
      <c r="D83" s="109">
        <v>0</v>
      </c>
    </row>
    <row r="84" spans="1:4" x14ac:dyDescent="0.25">
      <c r="A84" s="33"/>
      <c r="B84" s="144" t="s">
        <v>63</v>
      </c>
      <c r="C84" s="144"/>
      <c r="D84" s="145"/>
    </row>
    <row r="85" spans="1:4" x14ac:dyDescent="0.25">
      <c r="A85" s="33"/>
      <c r="B85" s="37" t="s">
        <v>64</v>
      </c>
      <c r="C85" s="38" t="s">
        <v>62</v>
      </c>
      <c r="D85" s="109">
        <v>42</v>
      </c>
    </row>
    <row r="86" spans="1:4" x14ac:dyDescent="0.25">
      <c r="A86" s="33"/>
      <c r="B86" s="37" t="s">
        <v>65</v>
      </c>
      <c r="C86" s="38" t="s">
        <v>62</v>
      </c>
      <c r="D86" s="109">
        <v>9</v>
      </c>
    </row>
    <row r="87" spans="1:4" ht="15.75" thickBot="1" x14ac:dyDescent="0.3">
      <c r="A87" s="61"/>
      <c r="B87" s="62" t="s">
        <v>66</v>
      </c>
      <c r="C87" s="63" t="s">
        <v>15</v>
      </c>
      <c r="D87" s="110">
        <v>99244.47</v>
      </c>
    </row>
    <row r="89" spans="1:4" x14ac:dyDescent="0.25">
      <c r="B89" s="111" t="s">
        <v>130</v>
      </c>
      <c r="D89" t="s">
        <v>131</v>
      </c>
    </row>
  </sheetData>
  <mergeCells count="10">
    <mergeCell ref="B61:D61"/>
    <mergeCell ref="B72:D72"/>
    <mergeCell ref="B79:D79"/>
    <mergeCell ref="B84:D84"/>
    <mergeCell ref="A1:D1"/>
    <mergeCell ref="A2:D2"/>
    <mergeCell ref="A3:D3"/>
    <mergeCell ref="A4:D4"/>
    <mergeCell ref="A29:D29"/>
    <mergeCell ref="B55:D55"/>
  </mergeCells>
  <pageMargins left="0.11811023622047245" right="0.11811023622047245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Парковая,6 отчет 2020</vt:lpstr>
      <vt:lpstr>Парк.6 ОТЧЕТ 2022г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Пользователь</cp:lastModifiedBy>
  <cp:lastPrinted>2023-03-15T07:34:43Z</cp:lastPrinted>
  <dcterms:created xsi:type="dcterms:W3CDTF">2021-03-16T08:35:53Z</dcterms:created>
  <dcterms:modified xsi:type="dcterms:W3CDTF">2023-03-15T07:34:45Z</dcterms:modified>
</cp:coreProperties>
</file>