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Отчет Вес. 32 за 2022г" sheetId="6" r:id="rId1"/>
  </sheets>
  <definedNames>
    <definedName name="_xlnm.Print_Area" localSheetId="0">'Отчет Вес. 32 за 2022г'!$A$1:$D$96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6" l="1"/>
  <c r="D70" i="6"/>
  <c r="D60" i="6"/>
  <c r="A58" i="6"/>
  <c r="A62" i="6" s="1"/>
  <c r="A64" i="6" s="1"/>
  <c r="A66" i="6" s="1"/>
  <c r="D54" i="6"/>
  <c r="D23" i="6"/>
  <c r="D21" i="6" s="1"/>
  <c r="D15" i="6" s="1"/>
  <c r="D8" i="6"/>
  <c r="D5" i="6"/>
  <c r="D16" i="6" l="1"/>
  <c r="D71" i="6"/>
  <c r="D25" i="6"/>
  <c r="D28" i="6" s="1"/>
  <c r="D26" i="6" s="1"/>
</calcChain>
</file>

<file path=xl/sharedStrings.xml><?xml version="1.0" encoding="utf-8"?>
<sst xmlns="http://schemas.openxmlformats.org/spreadsheetml/2006/main" count="145" uniqueCount="105">
  <si>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</si>
  <si>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</si>
  <si>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</si>
  <si>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</si>
  <si>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</si>
  <si>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</si>
  <si>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</si>
  <si>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</si>
  <si>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</si>
  <si>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целевых взносов от потребителей</t>
  </si>
  <si>
    <t xml:space="preserve">    -    субсидий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</si>
  <si>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</si>
  <si>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</si>
  <si>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</si>
  <si>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</si>
  <si>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</si>
  <si>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</si>
  <si>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</si>
  <si>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</si>
  <si>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</si>
  <si>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</si>
  <si>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</si>
  <si>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</si>
  <si>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</si>
  <si>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</si>
  <si>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</si>
  <si>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</si>
  <si>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</si>
  <si>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</si>
  <si>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</si>
  <si>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</si>
  <si>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</si>
  <si>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</si>
  <si>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</si>
  <si>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</si>
  <si>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</si>
  <si>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3.1.</t>
  </si>
  <si>
    <t>3.2.</t>
  </si>
  <si>
    <t>5.</t>
  </si>
  <si>
    <t>5.1.</t>
  </si>
  <si>
    <t>5.2.</t>
  </si>
  <si>
    <t>Содержание мест накопления ТКО ( содержание контейнерной площадки)</t>
  </si>
  <si>
    <t>4.</t>
  </si>
  <si>
    <t>ул. Весенняя, д. 32</t>
  </si>
  <si>
    <t>ООО"УК "Сити дом"</t>
  </si>
  <si>
    <t xml:space="preserve">                Отчет об исполнении договора управления  за 2022год</t>
  </si>
  <si>
    <t>4.1.</t>
  </si>
  <si>
    <t>4.2.</t>
  </si>
  <si>
    <t>4.3.</t>
  </si>
  <si>
    <t>4.4.</t>
  </si>
  <si>
    <t xml:space="preserve">    -    за услуги ХВС на ОДН</t>
  </si>
  <si>
    <t>4.5.</t>
  </si>
  <si>
    <t xml:space="preserve">    -    за электроэнергию на ОДН</t>
  </si>
  <si>
    <t>% сбора платы</t>
  </si>
  <si>
    <t xml:space="preserve">    -    денежных средств от потребителей</t>
  </si>
  <si>
    <t xml:space="preserve">          в т.ч. по статье текущий ремонт</t>
  </si>
  <si>
    <t>5.3.</t>
  </si>
  <si>
    <t>5.4.</t>
  </si>
  <si>
    <t>5.5.</t>
  </si>
  <si>
    <t xml:space="preserve">    -    денежных средств от использования общего имущества в.т.ч.</t>
  </si>
  <si>
    <t>5.5.1.</t>
  </si>
  <si>
    <t xml:space="preserve">     - ИП Вяткин Сергей Владимирович (Дог № б/н от 01.04.2022)</t>
  </si>
  <si>
    <t>5.5.2.</t>
  </si>
  <si>
    <t xml:space="preserve">     -  ПАО " Ростелеком" (дог. № 0501/25/202-14 от 23.07.2017г)</t>
  </si>
  <si>
    <t>5.6.</t>
  </si>
  <si>
    <t xml:space="preserve">    -    прочие поступления  ИП Вяткин С.В. ОДН</t>
  </si>
  <si>
    <t>6.</t>
  </si>
  <si>
    <t>7.</t>
  </si>
  <si>
    <t>8.</t>
  </si>
  <si>
    <t>9.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</si>
  <si>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</si>
  <si>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</si>
  <si>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</si>
  <si>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</si>
  <si>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</si>
  <si>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</si>
  <si>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</si>
  <si>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</si>
  <si>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</si>
  <si>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</si>
  <si>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Услуги по управлению по ст. Содержание жилья</t>
  </si>
  <si>
    <t>Услуги по управлению по ст. Текущий ремонт</t>
  </si>
  <si>
    <t>Итого по услуге управление ОИ МКД</t>
  </si>
  <si>
    <t>Выполнение услуг по коммунальным ресурсам на СОИ ИО МКД</t>
  </si>
  <si>
    <t>ГВС в целях содержания  общего имущества дома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</si>
  <si>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</si>
  <si>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</si>
  <si>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</si>
  <si>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>Уборка снега с придомовой территории механизированным способом  с вывозом на полигон</t>
  </si>
  <si>
    <t>Перенавеска доводчика (2-й под.,1-й этаж.)</t>
  </si>
  <si>
    <t>Ремонт приборов учета тепла и воды</t>
  </si>
  <si>
    <t>Замена стекла в дверном проеме 2-й под. 1-й эт</t>
  </si>
  <si>
    <t>Замена ламп в МОП</t>
  </si>
  <si>
    <t>Ремонт системы полива</t>
  </si>
  <si>
    <t>Замена люка смотрового 2-й под. 1-й эт.</t>
  </si>
  <si>
    <t>Сантехнические работы</t>
  </si>
  <si>
    <t>Замена ламп светодиодных уличного освещения</t>
  </si>
  <si>
    <t>Устройство грязезащитного покрытия входных рупп подъездов</t>
  </si>
  <si>
    <t>Итого по услуге текущий ремонт</t>
  </si>
  <si>
    <t>Директор</t>
  </si>
  <si>
    <t>Г.В. Звезздакова</t>
  </si>
  <si>
    <t xml:space="preserve">Содержание конструктивных элементов зданий и обслуживание </t>
  </si>
  <si>
    <t>Выполнение работ по текущему ремонту ОИ МКД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</si>
  <si>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</si>
  <si>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 -    за услуги водоотведения на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</si>
</sst>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4" fontId="0" fillId="0" borderId="0" xfId="0" applyNumberFormat="1"/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10" fillId="0" borderId="12" xfId="1" applyFont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vertical="center" wrapText="1"/>
    </xf>
    <xf numFmtId="0" fontId="9" fillId="0" borderId="15" xfId="1" applyFont="1" applyBorder="1" applyAlignment="1">
      <alignment horizontal="center" vertical="center" wrapText="1"/>
    </xf>
    <xf numFmtId="4" fontId="4" fillId="2" borderId="16" xfId="1" applyNumberFormat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4" fontId="3" fillId="2" borderId="18" xfId="1" applyNumberFormat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8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4" fontId="9" fillId="0" borderId="10" xfId="1" applyNumberFormat="1" applyFont="1" applyBorder="1" applyAlignment="1">
      <alignment horizontal="center" vertical="center" wrapText="1"/>
    </xf>
    <xf numFmtId="4" fontId="10" fillId="0" borderId="18" xfId="1" applyNumberFormat="1" applyFont="1" applyBorder="1" applyAlignment="1">
      <alignment horizontal="center" vertical="center" wrapText="1"/>
    </xf>
    <xf numFmtId="4" fontId="10" fillId="0" borderId="7" xfId="1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2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4" fontId="2" fillId="0" borderId="2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4" fontId="10" fillId="2" borderId="10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7"/>
  <sheetViews>
    <sheetView tabSelected="1" zoomScaleNormal="100" workbookViewId="0">
      <selection activeCell="B31" sqref="B31"/>
    </sheetView>
  </sheetViews>
  <sheetFormatPr defaultRowHeight="15" x14ac:dyDescent="0.25"/>
  <cols>
    <col min="1" max="1" width="7.42578125" customWidth="1"/>
    <col min="2" max="2" width="65.28515625" customWidth="1"/>
    <col min="3" max="3" width="11.28515625" customWidth="1"/>
    <col min="4" max="4" width="17.28515625" customWidth="1"/>
    <col min="5" max="5" width="18.140625" customWidth="1"/>
    <col min="6" max="6" width="14.28515625" customWidth="1"/>
    <col min="7" max="7" width="20" customWidth="1"/>
  </cols>
  <sheetData>
    <row r="1" spans="1:4" ht="15.75" x14ac:dyDescent="0.25">
      <c r="A1" s="96" t="s">
        <v>44</v>
      </c>
      <c r="B1" s="97"/>
      <c r="C1" s="97"/>
      <c r="D1" s="98"/>
    </row>
    <row r="2" spans="1:4" ht="15.75" x14ac:dyDescent="0.25">
      <c r="A2" s="99" t="s">
        <v>45</v>
      </c>
      <c r="B2" s="100"/>
      <c r="C2" s="100"/>
      <c r="D2" s="101"/>
    </row>
    <row r="3" spans="1:4" ht="16.5" thickBot="1" x14ac:dyDescent="0.3">
      <c r="A3" s="102" t="s">
        <v>43</v>
      </c>
      <c r="B3" s="103"/>
      <c r="C3" s="103"/>
      <c r="D3" s="104"/>
    </row>
    <row r="4" spans="1:4" x14ac:dyDescent="0.25">
      <c r="A4" s="105" t="s">
        <v>103</v>
      </c>
      <c r="B4" s="106"/>
      <c r="C4" s="106"/>
      <c r="D4" s="107"/>
    </row>
    <row r="5" spans="1:4" x14ac:dyDescent="0.25">
      <c r="A5" s="5">
        <v>3</v>
      </c>
      <c r="B5" s="6" t="s">
        <v>0</v>
      </c>
      <c r="C5" s="7" t="s">
        <v>1</v>
      </c>
      <c r="D5" s="8">
        <f t="shared" ref="D5" si="0">D6+D7</f>
        <v>-51789.86</v>
      </c>
    </row>
    <row r="6" spans="1:4" x14ac:dyDescent="0.25">
      <c r="A6" s="5" t="s">
        <v>36</v>
      </c>
      <c r="B6" s="9" t="s">
        <v>2</v>
      </c>
      <c r="C6" s="10"/>
      <c r="D6" s="11">
        <v>0</v>
      </c>
    </row>
    <row r="7" spans="1:4" ht="15.75" thickBot="1" x14ac:dyDescent="0.3">
      <c r="A7" s="12" t="s">
        <v>37</v>
      </c>
      <c r="B7" s="13" t="s">
        <v>3</v>
      </c>
      <c r="C7" s="14"/>
      <c r="D7" s="15">
        <v>-51789.86</v>
      </c>
    </row>
    <row r="8" spans="1:4" ht="15.75" thickBot="1" x14ac:dyDescent="0.3">
      <c r="A8" s="16" t="s">
        <v>42</v>
      </c>
      <c r="B8" s="17" t="s">
        <v>4</v>
      </c>
      <c r="C8" s="18" t="s">
        <v>1</v>
      </c>
      <c r="D8" s="19">
        <f t="shared" ref="D8" si="1">D9+D10+D11+D12+D13</f>
        <v>1496604.45</v>
      </c>
    </row>
    <row r="9" spans="1:4" x14ac:dyDescent="0.25">
      <c r="A9" s="20" t="s">
        <v>46</v>
      </c>
      <c r="B9" s="21" t="s">
        <v>5</v>
      </c>
      <c r="C9" s="22"/>
      <c r="D9" s="23">
        <v>1131633.6200000001</v>
      </c>
    </row>
    <row r="10" spans="1:4" x14ac:dyDescent="0.25">
      <c r="A10" s="5" t="s">
        <v>47</v>
      </c>
      <c r="B10" s="9" t="s">
        <v>6</v>
      </c>
      <c r="C10" s="10"/>
      <c r="D10" s="11">
        <v>73482</v>
      </c>
    </row>
    <row r="11" spans="1:4" x14ac:dyDescent="0.25">
      <c r="A11" s="5" t="s">
        <v>48</v>
      </c>
      <c r="B11" s="9" t="s">
        <v>7</v>
      </c>
      <c r="C11" s="10"/>
      <c r="D11" s="11">
        <v>264535.2</v>
      </c>
    </row>
    <row r="12" spans="1:4" x14ac:dyDescent="0.25">
      <c r="A12" s="5" t="s">
        <v>49</v>
      </c>
      <c r="B12" s="9" t="s">
        <v>50</v>
      </c>
      <c r="C12" s="10"/>
      <c r="D12" s="11">
        <v>13420.46</v>
      </c>
    </row>
    <row r="13" spans="1:4" x14ac:dyDescent="0.25">
      <c r="A13" s="5" t="s">
        <v>51</v>
      </c>
      <c r="B13" s="9" t="s">
        <v>104</v>
      </c>
      <c r="C13" s="10"/>
      <c r="D13" s="11">
        <v>13533.17</v>
      </c>
    </row>
    <row r="14" spans="1:4" ht="15.75" thickBot="1" x14ac:dyDescent="0.3">
      <c r="A14" s="12"/>
      <c r="B14" s="13" t="s">
        <v>52</v>
      </c>
      <c r="C14" s="14"/>
      <c r="D14" s="15">
        <v>0</v>
      </c>
    </row>
    <row r="15" spans="1:4" ht="15.75" thickBot="1" x14ac:dyDescent="0.3">
      <c r="A15" s="24" t="s">
        <v>38</v>
      </c>
      <c r="B15" s="25" t="s">
        <v>8</v>
      </c>
      <c r="C15" s="26" t="s">
        <v>1</v>
      </c>
      <c r="D15" s="27">
        <f>D17+D19+D20+D21+D24</f>
        <v>1351755.04</v>
      </c>
    </row>
    <row r="16" spans="1:4" x14ac:dyDescent="0.25">
      <c r="A16" s="28"/>
      <c r="B16" s="29" t="s">
        <v>53</v>
      </c>
      <c r="C16" s="29"/>
      <c r="D16" s="30">
        <f t="shared" ref="D16" si="2">D15*100/D8</f>
        <v>90.321463363282135</v>
      </c>
    </row>
    <row r="17" spans="1:4" x14ac:dyDescent="0.25">
      <c r="A17" s="5" t="s">
        <v>39</v>
      </c>
      <c r="B17" s="9" t="s">
        <v>54</v>
      </c>
      <c r="C17" s="10"/>
      <c r="D17" s="11">
        <v>1338374.68</v>
      </c>
    </row>
    <row r="18" spans="1:4" x14ac:dyDescent="0.25">
      <c r="A18" s="5" t="s">
        <v>40</v>
      </c>
      <c r="B18" s="9" t="s">
        <v>55</v>
      </c>
      <c r="C18" s="10"/>
      <c r="D18" s="11">
        <v>65393.84</v>
      </c>
    </row>
    <row r="19" spans="1:4" x14ac:dyDescent="0.25">
      <c r="A19" s="5" t="s">
        <v>56</v>
      </c>
      <c r="B19" s="9" t="s">
        <v>9</v>
      </c>
      <c r="C19" s="10"/>
      <c r="D19" s="11">
        <v>0</v>
      </c>
    </row>
    <row r="20" spans="1:4" x14ac:dyDescent="0.25">
      <c r="A20" s="5" t="s">
        <v>57</v>
      </c>
      <c r="B20" s="9" t="s">
        <v>10</v>
      </c>
      <c r="C20" s="10"/>
      <c r="D20" s="11">
        <v>0</v>
      </c>
    </row>
    <row r="21" spans="1:4" x14ac:dyDescent="0.25">
      <c r="A21" s="5" t="s">
        <v>58</v>
      </c>
      <c r="B21" s="9" t="s">
        <v>59</v>
      </c>
      <c r="C21" s="10"/>
      <c r="D21" s="31">
        <f t="shared" ref="D21" si="3">D22+D23</f>
        <v>1350</v>
      </c>
    </row>
    <row r="22" spans="1:4" x14ac:dyDescent="0.25">
      <c r="A22" s="5" t="s">
        <v>60</v>
      </c>
      <c r="B22" s="32" t="s">
        <v>61</v>
      </c>
      <c r="C22" s="10"/>
      <c r="D22" s="11">
        <v>0</v>
      </c>
    </row>
    <row r="23" spans="1:4" x14ac:dyDescent="0.25">
      <c r="A23" s="5" t="s">
        <v>62</v>
      </c>
      <c r="B23" s="9" t="s">
        <v>63</v>
      </c>
      <c r="C23" s="10"/>
      <c r="D23" s="33">
        <f>1800*0.75</f>
        <v>1350</v>
      </c>
    </row>
    <row r="24" spans="1:4" ht="15.75" thickBot="1" x14ac:dyDescent="0.3">
      <c r="A24" s="34" t="s">
        <v>64</v>
      </c>
      <c r="B24" s="35" t="s">
        <v>65</v>
      </c>
      <c r="C24" s="36"/>
      <c r="D24" s="88">
        <v>12030.36</v>
      </c>
    </row>
    <row r="25" spans="1:4" x14ac:dyDescent="0.25">
      <c r="A25" s="20" t="s">
        <v>66</v>
      </c>
      <c r="B25" s="37" t="s">
        <v>11</v>
      </c>
      <c r="C25" s="38" t="s">
        <v>1</v>
      </c>
      <c r="D25" s="39">
        <f t="shared" ref="D25" si="4">D5+D15</f>
        <v>1299965.18</v>
      </c>
    </row>
    <row r="26" spans="1:4" ht="15.75" thickBot="1" x14ac:dyDescent="0.3">
      <c r="A26" s="40" t="s">
        <v>67</v>
      </c>
      <c r="B26" s="41" t="s">
        <v>12</v>
      </c>
      <c r="C26" s="42" t="s">
        <v>1</v>
      </c>
      <c r="D26" s="43">
        <f>D27+D28</f>
        <v>-229445.8299999999</v>
      </c>
    </row>
    <row r="27" spans="1:4" x14ac:dyDescent="0.25">
      <c r="A27" s="20" t="s">
        <v>68</v>
      </c>
      <c r="B27" s="21" t="s">
        <v>13</v>
      </c>
      <c r="C27" s="22"/>
      <c r="D27" s="44">
        <v>0</v>
      </c>
    </row>
    <row r="28" spans="1:4" x14ac:dyDescent="0.25">
      <c r="A28" s="5" t="s">
        <v>69</v>
      </c>
      <c r="B28" s="9" t="s">
        <v>14</v>
      </c>
      <c r="C28" s="10"/>
      <c r="D28" s="45">
        <f>D25-D71-D85</f>
        <v>-229445.8299999999</v>
      </c>
    </row>
    <row r="29" spans="1:4" ht="36.75" customHeight="1" x14ac:dyDescent="0.25">
      <c r="A29" s="108" t="s">
        <v>70</v>
      </c>
      <c r="B29" s="109"/>
      <c r="C29" s="109"/>
      <c r="D29" s="110"/>
    </row>
    <row r="30" spans="1:4" x14ac:dyDescent="0.25">
      <c r="A30" s="5">
        <v>10</v>
      </c>
      <c r="B30" s="6" t="s">
        <v>101</v>
      </c>
      <c r="C30" s="10" t="s">
        <v>1</v>
      </c>
      <c r="D30" s="46">
        <v>295777.34999999998</v>
      </c>
    </row>
    <row r="31" spans="1:4" x14ac:dyDescent="0.25">
      <c r="A31" s="5"/>
      <c r="B31" s="6" t="s">
        <v>71</v>
      </c>
      <c r="C31" s="10"/>
      <c r="D31" s="46"/>
    </row>
    <row r="32" spans="1:4" x14ac:dyDescent="0.25">
      <c r="A32" s="5"/>
      <c r="B32" s="47" t="s">
        <v>72</v>
      </c>
      <c r="C32" s="10"/>
      <c r="D32" s="46">
        <v>0</v>
      </c>
    </row>
    <row r="33" spans="1:4" x14ac:dyDescent="0.25">
      <c r="A33" s="5"/>
      <c r="B33" s="47" t="s">
        <v>15</v>
      </c>
      <c r="C33" s="10"/>
      <c r="D33" s="46"/>
    </row>
    <row r="34" spans="1:4" x14ac:dyDescent="0.25">
      <c r="A34" s="5">
        <v>11</v>
      </c>
      <c r="B34" s="6" t="s">
        <v>16</v>
      </c>
      <c r="C34" s="10" t="s">
        <v>1</v>
      </c>
      <c r="D34" s="46">
        <v>193991.86</v>
      </c>
    </row>
    <row r="35" spans="1:4" x14ac:dyDescent="0.25">
      <c r="A35" s="5"/>
      <c r="B35" s="47" t="s">
        <v>17</v>
      </c>
      <c r="C35" s="10"/>
      <c r="D35" s="46"/>
    </row>
    <row r="36" spans="1:4" x14ac:dyDescent="0.25">
      <c r="A36" s="5">
        <v>12</v>
      </c>
      <c r="B36" s="6" t="s">
        <v>18</v>
      </c>
      <c r="C36" s="10" t="s">
        <v>1</v>
      </c>
      <c r="D36" s="46">
        <v>146964</v>
      </c>
    </row>
    <row r="37" spans="1:4" x14ac:dyDescent="0.25">
      <c r="A37" s="5"/>
      <c r="B37" s="47" t="s">
        <v>19</v>
      </c>
      <c r="C37" s="10"/>
      <c r="D37" s="46"/>
    </row>
    <row r="38" spans="1:4" x14ac:dyDescent="0.25">
      <c r="A38" s="5">
        <v>13</v>
      </c>
      <c r="B38" s="48" t="s">
        <v>20</v>
      </c>
      <c r="C38" s="10" t="s">
        <v>1</v>
      </c>
      <c r="D38" s="46">
        <v>21311.38</v>
      </c>
    </row>
    <row r="39" spans="1:4" x14ac:dyDescent="0.25">
      <c r="A39" s="5"/>
      <c r="B39" s="9" t="s">
        <v>21</v>
      </c>
      <c r="C39" s="10"/>
      <c r="D39" s="46"/>
    </row>
    <row r="40" spans="1:4" x14ac:dyDescent="0.25">
      <c r="A40" s="5">
        <v>14</v>
      </c>
      <c r="B40" s="48" t="s">
        <v>22</v>
      </c>
      <c r="C40" s="10" t="s">
        <v>1</v>
      </c>
      <c r="D40" s="46">
        <v>28659.58</v>
      </c>
    </row>
    <row r="41" spans="1:4" x14ac:dyDescent="0.25">
      <c r="A41" s="5"/>
      <c r="B41" s="9" t="s">
        <v>19</v>
      </c>
      <c r="C41" s="10"/>
      <c r="D41" s="46"/>
    </row>
    <row r="42" spans="1:4" x14ac:dyDescent="0.25">
      <c r="A42" s="5"/>
      <c r="B42" s="49" t="s">
        <v>73</v>
      </c>
      <c r="C42" s="50" t="s">
        <v>1</v>
      </c>
      <c r="D42" s="46">
        <v>0</v>
      </c>
    </row>
    <row r="43" spans="1:4" x14ac:dyDescent="0.25">
      <c r="A43" s="5"/>
      <c r="B43" s="51" t="s">
        <v>74</v>
      </c>
      <c r="C43" s="50"/>
      <c r="D43" s="46"/>
    </row>
    <row r="44" spans="1:4" x14ac:dyDescent="0.25">
      <c r="A44" s="5">
        <v>16</v>
      </c>
      <c r="B44" s="6" t="s">
        <v>75</v>
      </c>
      <c r="C44" s="10" t="s">
        <v>1</v>
      </c>
      <c r="D44" s="46">
        <v>308624.40000000002</v>
      </c>
    </row>
    <row r="45" spans="1:4" x14ac:dyDescent="0.25">
      <c r="A45" s="5"/>
      <c r="B45" s="47" t="s">
        <v>15</v>
      </c>
      <c r="C45" s="10"/>
      <c r="D45" s="46"/>
    </row>
    <row r="46" spans="1:4" x14ac:dyDescent="0.25">
      <c r="A46" s="5">
        <v>17</v>
      </c>
      <c r="B46" s="48" t="s">
        <v>76</v>
      </c>
      <c r="C46" s="10" t="s">
        <v>1</v>
      </c>
      <c r="D46" s="46">
        <v>0</v>
      </c>
    </row>
    <row r="47" spans="1:4" x14ac:dyDescent="0.25">
      <c r="A47" s="5"/>
      <c r="B47" s="47" t="s">
        <v>15</v>
      </c>
      <c r="C47" s="10"/>
      <c r="D47" s="46"/>
    </row>
    <row r="48" spans="1:4" x14ac:dyDescent="0.25">
      <c r="A48" s="5">
        <v>18</v>
      </c>
      <c r="B48" s="48" t="s">
        <v>23</v>
      </c>
      <c r="C48" s="10" t="s">
        <v>1</v>
      </c>
      <c r="D48" s="46">
        <v>117571.2</v>
      </c>
    </row>
    <row r="49" spans="1:4" x14ac:dyDescent="0.25">
      <c r="A49" s="5"/>
      <c r="B49" s="9" t="s">
        <v>15</v>
      </c>
      <c r="C49" s="10"/>
      <c r="D49" s="46"/>
    </row>
    <row r="50" spans="1:4" ht="34.5" customHeight="1" x14ac:dyDescent="0.25">
      <c r="A50" s="5">
        <v>19</v>
      </c>
      <c r="B50" s="52" t="s">
        <v>77</v>
      </c>
      <c r="C50" s="2" t="s">
        <v>1</v>
      </c>
      <c r="D50" s="46">
        <v>3681.36</v>
      </c>
    </row>
    <row r="51" spans="1:4" ht="20.25" customHeight="1" x14ac:dyDescent="0.25">
      <c r="A51" s="5"/>
      <c r="B51" s="3" t="s">
        <v>15</v>
      </c>
      <c r="C51" s="2"/>
      <c r="D51" s="46"/>
    </row>
    <row r="52" spans="1:4" ht="26.25" customHeight="1" x14ac:dyDescent="0.25">
      <c r="A52" s="5">
        <v>20</v>
      </c>
      <c r="B52" s="48" t="s">
        <v>41</v>
      </c>
      <c r="C52" s="53" t="s">
        <v>1</v>
      </c>
      <c r="D52" s="46">
        <v>21311.38</v>
      </c>
    </row>
    <row r="53" spans="1:4" ht="15.75" thickBot="1" x14ac:dyDescent="0.3">
      <c r="A53" s="12"/>
      <c r="B53" s="54" t="s">
        <v>15</v>
      </c>
      <c r="C53" s="55"/>
      <c r="D53" s="56"/>
    </row>
    <row r="54" spans="1:4" ht="16.5" thickBot="1" x14ac:dyDescent="0.3">
      <c r="A54" s="24"/>
      <c r="B54" s="69" t="s">
        <v>78</v>
      </c>
      <c r="C54" s="70"/>
      <c r="D54" s="71">
        <f>D30+D34+D36+D38+D40+D42+D44+D46+D48+D50+D52</f>
        <v>1137892.51</v>
      </c>
    </row>
    <row r="55" spans="1:4" ht="15.75" x14ac:dyDescent="0.25">
      <c r="A55" s="28"/>
      <c r="B55" s="97" t="s">
        <v>79</v>
      </c>
      <c r="C55" s="111"/>
      <c r="D55" s="112"/>
    </row>
    <row r="56" spans="1:4" x14ac:dyDescent="0.25">
      <c r="A56" s="5">
        <v>21</v>
      </c>
      <c r="B56" s="48" t="s">
        <v>80</v>
      </c>
      <c r="C56" s="10" t="s">
        <v>1</v>
      </c>
      <c r="D56" s="46">
        <v>264535.2</v>
      </c>
    </row>
    <row r="57" spans="1:4" x14ac:dyDescent="0.25">
      <c r="A57" s="5"/>
      <c r="B57" s="9" t="s">
        <v>15</v>
      </c>
      <c r="C57" s="10"/>
      <c r="D57" s="46"/>
    </row>
    <row r="58" spans="1:4" x14ac:dyDescent="0.25">
      <c r="A58" s="5">
        <f>A56+1</f>
        <v>22</v>
      </c>
      <c r="B58" s="48" t="s">
        <v>81</v>
      </c>
      <c r="C58" s="10" t="s">
        <v>1</v>
      </c>
      <c r="D58" s="46">
        <v>0</v>
      </c>
    </row>
    <row r="59" spans="1:4" ht="15.75" thickBot="1" x14ac:dyDescent="0.3">
      <c r="A59" s="12"/>
      <c r="B59" s="13"/>
      <c r="C59" s="14"/>
      <c r="D59" s="56"/>
    </row>
    <row r="60" spans="1:4" ht="16.5" thickBot="1" x14ac:dyDescent="0.3">
      <c r="A60" s="81"/>
      <c r="B60" s="57" t="s">
        <v>82</v>
      </c>
      <c r="C60" s="58"/>
      <c r="D60" s="59">
        <f t="shared" ref="D60" si="5">D56+D58</f>
        <v>264535.2</v>
      </c>
    </row>
    <row r="61" spans="1:4" ht="15.75" x14ac:dyDescent="0.25">
      <c r="A61" s="80"/>
      <c r="B61" s="89" t="s">
        <v>83</v>
      </c>
      <c r="C61" s="90"/>
      <c r="D61" s="91"/>
    </row>
    <row r="62" spans="1:4" x14ac:dyDescent="0.25">
      <c r="A62" s="5">
        <f>A58+1</f>
        <v>23</v>
      </c>
      <c r="B62" s="48" t="s">
        <v>24</v>
      </c>
      <c r="C62" s="10" t="s">
        <v>1</v>
      </c>
      <c r="D62" s="11">
        <v>13420.46</v>
      </c>
    </row>
    <row r="63" spans="1:4" x14ac:dyDescent="0.25">
      <c r="A63" s="5"/>
      <c r="B63" s="9" t="s">
        <v>15</v>
      </c>
      <c r="C63" s="10"/>
      <c r="D63" s="46"/>
    </row>
    <row r="64" spans="1:4" x14ac:dyDescent="0.25">
      <c r="A64" s="5">
        <f>A62+1</f>
        <v>24</v>
      </c>
      <c r="B64" s="48" t="s">
        <v>84</v>
      </c>
      <c r="C64" s="10" t="s">
        <v>1</v>
      </c>
      <c r="D64" s="46">
        <v>0</v>
      </c>
    </row>
    <row r="65" spans="1:4" x14ac:dyDescent="0.25">
      <c r="A65" s="5"/>
      <c r="B65" s="9" t="s">
        <v>15</v>
      </c>
      <c r="C65" s="10"/>
      <c r="D65" s="46"/>
    </row>
    <row r="66" spans="1:4" x14ac:dyDescent="0.25">
      <c r="A66" s="5">
        <f>A64+1</f>
        <v>25</v>
      </c>
      <c r="B66" s="48" t="s">
        <v>25</v>
      </c>
      <c r="C66" s="10" t="s">
        <v>1</v>
      </c>
      <c r="D66" s="11">
        <v>13533.17</v>
      </c>
    </row>
    <row r="67" spans="1:4" x14ac:dyDescent="0.25">
      <c r="A67" s="5"/>
      <c r="B67" s="9" t="s">
        <v>15</v>
      </c>
      <c r="C67" s="10"/>
      <c r="D67" s="46"/>
    </row>
    <row r="68" spans="1:4" x14ac:dyDescent="0.25">
      <c r="A68" s="5">
        <v>26</v>
      </c>
      <c r="B68" s="72" t="s">
        <v>85</v>
      </c>
      <c r="C68" s="10" t="s">
        <v>1</v>
      </c>
      <c r="D68" s="46">
        <v>0</v>
      </c>
    </row>
    <row r="69" spans="1:4" ht="15.75" thickBot="1" x14ac:dyDescent="0.3">
      <c r="A69" s="12"/>
      <c r="B69" s="13" t="s">
        <v>15</v>
      </c>
      <c r="C69" s="14"/>
      <c r="D69" s="56"/>
    </row>
    <row r="70" spans="1:4" ht="15.75" x14ac:dyDescent="0.25">
      <c r="A70" s="83"/>
      <c r="B70" s="84" t="s">
        <v>86</v>
      </c>
      <c r="C70" s="60"/>
      <c r="D70" s="61">
        <f t="shared" ref="D70" si="6">D62+D64+D66+D68</f>
        <v>26953.629999999997</v>
      </c>
    </row>
    <row r="71" spans="1:4" ht="16.5" thickBot="1" x14ac:dyDescent="0.3">
      <c r="A71" s="85"/>
      <c r="B71" s="86" t="s">
        <v>87</v>
      </c>
      <c r="C71" s="62"/>
      <c r="D71" s="63">
        <f t="shared" ref="D71" si="7">D54+D60+D70</f>
        <v>1429381.3399999999</v>
      </c>
    </row>
    <row r="72" spans="1:4" ht="15.75" x14ac:dyDescent="0.25">
      <c r="A72" s="82"/>
      <c r="B72" s="89" t="s">
        <v>102</v>
      </c>
      <c r="C72" s="92"/>
      <c r="D72" s="93"/>
    </row>
    <row r="73" spans="1:4" ht="25.5" x14ac:dyDescent="0.25">
      <c r="A73" s="64"/>
      <c r="B73" s="73" t="s">
        <v>88</v>
      </c>
      <c r="C73" s="4"/>
      <c r="D73" s="46">
        <v>15444.97</v>
      </c>
    </row>
    <row r="74" spans="1:4" ht="25.5" x14ac:dyDescent="0.25">
      <c r="A74" s="64"/>
      <c r="B74" s="73" t="s">
        <v>88</v>
      </c>
      <c r="C74" s="4"/>
      <c r="D74" s="46">
        <v>30500</v>
      </c>
    </row>
    <row r="75" spans="1:4" ht="15.75" x14ac:dyDescent="0.25">
      <c r="A75" s="64"/>
      <c r="B75" s="73" t="s">
        <v>89</v>
      </c>
      <c r="C75" s="4"/>
      <c r="D75" s="46">
        <v>1222.5</v>
      </c>
    </row>
    <row r="76" spans="1:4" ht="15.75" x14ac:dyDescent="0.25">
      <c r="A76" s="64"/>
      <c r="B76" s="73" t="s">
        <v>90</v>
      </c>
      <c r="C76" s="4"/>
      <c r="D76" s="46">
        <v>9900</v>
      </c>
    </row>
    <row r="77" spans="1:4" ht="15.75" x14ac:dyDescent="0.25">
      <c r="A77" s="64"/>
      <c r="B77" s="73" t="s">
        <v>91</v>
      </c>
      <c r="C77" s="4"/>
      <c r="D77" s="46">
        <v>4866.07</v>
      </c>
    </row>
    <row r="78" spans="1:4" x14ac:dyDescent="0.25">
      <c r="A78" s="78"/>
      <c r="B78" s="73" t="s">
        <v>92</v>
      </c>
      <c r="C78" s="10"/>
      <c r="D78" s="46">
        <v>3922.5</v>
      </c>
    </row>
    <row r="79" spans="1:4" x14ac:dyDescent="0.25">
      <c r="A79" s="78"/>
      <c r="B79" s="73" t="s">
        <v>93</v>
      </c>
      <c r="C79" s="10"/>
      <c r="D79" s="46">
        <v>11865.86</v>
      </c>
    </row>
    <row r="80" spans="1:4" x14ac:dyDescent="0.25">
      <c r="A80" s="78"/>
      <c r="B80" s="73" t="s">
        <v>94</v>
      </c>
      <c r="C80" s="10"/>
      <c r="D80" s="46">
        <v>634.91999999999996</v>
      </c>
    </row>
    <row r="81" spans="1:7" x14ac:dyDescent="0.25">
      <c r="A81" s="78"/>
      <c r="B81" s="73" t="s">
        <v>95</v>
      </c>
      <c r="C81" s="10"/>
      <c r="D81" s="65">
        <v>3362.58</v>
      </c>
    </row>
    <row r="82" spans="1:7" x14ac:dyDescent="0.25">
      <c r="A82" s="78"/>
      <c r="B82" s="74" t="s">
        <v>96</v>
      </c>
      <c r="C82" s="10"/>
      <c r="D82" s="66">
        <v>4568.4799999999996</v>
      </c>
    </row>
    <row r="83" spans="1:7" x14ac:dyDescent="0.25">
      <c r="A83" s="78"/>
      <c r="B83" s="74" t="s">
        <v>97</v>
      </c>
      <c r="C83" s="10"/>
      <c r="D83" s="66">
        <v>9999.5</v>
      </c>
    </row>
    <row r="84" spans="1:7" x14ac:dyDescent="0.25">
      <c r="A84" s="78"/>
      <c r="B84" s="74" t="s">
        <v>91</v>
      </c>
      <c r="C84" s="10"/>
      <c r="D84" s="66">
        <v>3742.29</v>
      </c>
    </row>
    <row r="85" spans="1:7" ht="15.75" x14ac:dyDescent="0.25">
      <c r="A85" s="79"/>
      <c r="B85" s="75" t="s">
        <v>98</v>
      </c>
      <c r="C85" s="76"/>
      <c r="D85" s="77">
        <f>SUM(D73:D84)</f>
        <v>100029.67</v>
      </c>
    </row>
    <row r="86" spans="1:7" x14ac:dyDescent="0.25">
      <c r="A86" s="5"/>
      <c r="B86" s="94" t="s">
        <v>26</v>
      </c>
      <c r="C86" s="94"/>
      <c r="D86" s="95"/>
      <c r="G86" s="1"/>
    </row>
    <row r="87" spans="1:7" x14ac:dyDescent="0.25">
      <c r="A87" s="5"/>
      <c r="B87" s="9" t="s">
        <v>27</v>
      </c>
      <c r="C87" s="10" t="s">
        <v>31</v>
      </c>
      <c r="D87" s="67">
        <v>0</v>
      </c>
    </row>
    <row r="88" spans="1:7" x14ac:dyDescent="0.25">
      <c r="A88" s="5"/>
      <c r="B88" s="9" t="s">
        <v>28</v>
      </c>
      <c r="C88" s="10" t="s">
        <v>31</v>
      </c>
      <c r="D88" s="67">
        <v>0</v>
      </c>
    </row>
    <row r="89" spans="1:7" x14ac:dyDescent="0.25">
      <c r="A89" s="5"/>
      <c r="B89" s="9" t="s">
        <v>29</v>
      </c>
      <c r="C89" s="10" t="s">
        <v>31</v>
      </c>
      <c r="D89" s="67">
        <v>0</v>
      </c>
    </row>
    <row r="90" spans="1:7" x14ac:dyDescent="0.25">
      <c r="A90" s="5"/>
      <c r="B90" s="9" t="s">
        <v>30</v>
      </c>
      <c r="C90" s="10" t="s">
        <v>1</v>
      </c>
      <c r="D90" s="67">
        <v>0</v>
      </c>
    </row>
    <row r="91" spans="1:7" x14ac:dyDescent="0.25">
      <c r="A91" s="5"/>
      <c r="B91" s="94" t="s">
        <v>32</v>
      </c>
      <c r="C91" s="94"/>
      <c r="D91" s="95"/>
    </row>
    <row r="92" spans="1:7" x14ac:dyDescent="0.25">
      <c r="A92" s="5"/>
      <c r="B92" s="9" t="s">
        <v>33</v>
      </c>
      <c r="C92" s="10" t="s">
        <v>31</v>
      </c>
      <c r="D92" s="67">
        <v>78</v>
      </c>
    </row>
    <row r="93" spans="1:7" x14ac:dyDescent="0.25">
      <c r="A93" s="5"/>
      <c r="B93" s="9" t="s">
        <v>34</v>
      </c>
      <c r="C93" s="10" t="s">
        <v>31</v>
      </c>
      <c r="D93" s="67">
        <v>6</v>
      </c>
    </row>
    <row r="94" spans="1:7" ht="15.75" thickBot="1" x14ac:dyDescent="0.3">
      <c r="A94" s="34"/>
      <c r="B94" s="35" t="s">
        <v>35</v>
      </c>
      <c r="C94" s="36" t="s">
        <v>1</v>
      </c>
      <c r="D94" s="68">
        <v>17068.900000000001</v>
      </c>
    </row>
    <row r="97" spans="2:4" x14ac:dyDescent="0.25">
      <c r="B97" s="87" t="s">
        <v>99</v>
      </c>
      <c r="D97" t="s">
        <v>100</v>
      </c>
    </row>
  </sheetData>
  <mergeCells count="10">
    <mergeCell ref="B61:D61"/>
    <mergeCell ref="B72:D72"/>
    <mergeCell ref="B86:D86"/>
    <mergeCell ref="B91:D91"/>
    <mergeCell ref="A1:D1"/>
    <mergeCell ref="A2:D2"/>
    <mergeCell ref="A3:D3"/>
    <mergeCell ref="A4:D4"/>
    <mergeCell ref="A29:D29"/>
    <mergeCell ref="B55:D55"/>
  </mergeCells>
  <pageMargins left="0.11811023622047245" right="0.11811023622047245" top="0.15748031496062992" bottom="0.15748031496062992" header="0.31496062992125984" footer="0.31496062992125984"/>
  <pageSetup paperSize="9" scale="9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Вес. 32 за 2022г</vt:lpstr>
      <vt:lpstr>'Отчет Вес. 32 за 2022г'!Область_печати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2023-03-01T09:22:52Z</cp:lastPrinted>
  <dcterms:created xsi:type="dcterms:W3CDTF">2021-04-01T12:47:02Z</dcterms:created>
  <dcterms:modified xsi:type="dcterms:W3CDTF">2023-03-01T09:22:55Z</dcterms:modified>
</cp:coreProperties>
</file>