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0605"/>
  </bookViews>
  <sheets>
    <sheet name="ОТЧЕТ Весенняя,38 2021г" sheetId="4" r:id="rId1"/>
    <sheet name=" ТР на 202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4" l="1"/>
  <c r="D61" i="4"/>
  <c r="D63" i="4" s="1"/>
  <c r="D59" i="4"/>
  <c r="D21" i="4" s="1"/>
  <c r="D22" i="4"/>
  <c r="D29" i="4" s="1"/>
  <c r="D17" i="4"/>
  <c r="D13" i="4"/>
  <c r="D20" i="4" l="1"/>
  <c r="D16" i="4" s="1"/>
  <c r="D32" i="4" s="1"/>
  <c r="D30" i="4" s="1"/>
  <c r="C15" i="3"/>
  <c r="C16" i="3" l="1"/>
  <c r="F12" i="3"/>
  <c r="H12" i="3" s="1"/>
  <c r="G12" i="3" l="1"/>
  <c r="G16" i="3" s="1"/>
  <c r="H16" i="3"/>
  <c r="F16" i="3"/>
</calcChain>
</file>

<file path=xl/sharedStrings.xml><?xml version="1.0" encoding="utf-8"?>
<sst xmlns="http://schemas.openxmlformats.org/spreadsheetml/2006/main" count="160" uniqueCount="120">
  <si>
    <t>ОБЩЕСТВО С ОГРАНИЧЕННОЙ ОТВЕТСТВЕННОСТЬЮ</t>
  </si>
  <si>
    <t>"УК "Сити дом"</t>
  </si>
  <si>
    <t>№</t>
  </si>
  <si>
    <t>Наименование параметра</t>
  </si>
  <si>
    <t>Ед.изм.</t>
  </si>
  <si>
    <t>Значение</t>
  </si>
  <si>
    <t>п/п</t>
  </si>
  <si>
    <t>Дата отчетного периода</t>
  </si>
  <si>
    <t>-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</si>
  <si>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</si>
  <si>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</si>
  <si>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</si>
  <si>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Переходящие остатки денежных средств (на начало периода):</t>
  </si>
  <si>
    <t>руб.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</si>
  <si>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</si>
  <si>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</si>
  <si>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</si>
  <si>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</si>
  <si>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</si>
  <si>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</si>
  <si>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</si>
  <si>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</si>
  <si>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</si>
  <si>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</si>
  <si>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</si>
  <si>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</si>
  <si>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</si>
  <si>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</si>
  <si>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</si>
  <si>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</si>
  <si>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Выполненные работы (оказанные услуги) по содержанию общего имущества и текущему ремонту</t>
  </si>
  <si>
    <t>в отчетном периоде:</t>
  </si>
  <si>
    <t xml:space="preserve">Содержание конструктивных элеменов зданий и обслуживание 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</si>
  <si>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</si>
  <si>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</si>
  <si>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ежедневно</t>
  </si>
  <si>
    <t>Санитарное обслуживание домовладений (уборка придомовой территории)</t>
  </si>
  <si>
    <t>ежедневно, кроме выходных и праздничных дней</t>
  </si>
  <si>
    <t>Уборка мест общего пользования</t>
  </si>
  <si>
    <t>по графику</t>
  </si>
  <si>
    <t>Дератизация и дезинсекция по уничтожению грызунов и насекомых</t>
  </si>
  <si>
    <t>Исполнитель:  ООО "Дезцентр Пермь"</t>
  </si>
  <si>
    <t>ИНН:  5904055845</t>
  </si>
  <si>
    <t>ежемесячно</t>
  </si>
  <si>
    <t>Обслуживание дымоходов и вентиляционных шахт</t>
  </si>
  <si>
    <t xml:space="preserve">Обслуживание общедомовых приборов учета </t>
  </si>
  <si>
    <t xml:space="preserve">ХВС в целях содержания общего имущества дома </t>
  </si>
  <si>
    <t>Водоотведение в целях содержания  общего имущества дома</t>
  </si>
  <si>
    <t>ТЕКУЩИЙ РЕМОНТ, всего</t>
  </si>
  <si>
    <t>руб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</si>
  <si>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</si>
  <si>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</si>
  <si>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</si>
  <si>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</si>
  <si>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</si>
  <si>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шт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</si>
  <si>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</si>
  <si>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</si>
  <si>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</si>
  <si>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</si>
  <si>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ИТОГО</t>
  </si>
  <si>
    <t>3.1.</t>
  </si>
  <si>
    <t>3.2.</t>
  </si>
  <si>
    <t>5.</t>
  </si>
  <si>
    <t>5.1.</t>
  </si>
  <si>
    <t>5.2.</t>
  </si>
  <si>
    <t>15.1.</t>
  </si>
  <si>
    <t>15.2.</t>
  </si>
  <si>
    <t>15.3.</t>
  </si>
  <si>
    <t>Наименование работ</t>
  </si>
  <si>
    <t>Объем</t>
  </si>
  <si>
    <t>Предварительная стоимость</t>
  </si>
  <si>
    <t>Сроки выполнения работ</t>
  </si>
  <si>
    <t>Начисления по текущему ремонту за год</t>
  </si>
  <si>
    <t>Работы будут выполнены в полном объеме при условии собираемости средств жителями 95%</t>
  </si>
  <si>
    <t>Согласовано</t>
  </si>
  <si>
    <t>Утверждаю</t>
  </si>
  <si>
    <t>"_____"______________________</t>
  </si>
  <si>
    <t>___________________________</t>
  </si>
  <si>
    <t>Директор ООО "УК Сити Дом"</t>
  </si>
  <si>
    <t>___________________</t>
  </si>
  <si>
    <t>"_____"__________20     г.</t>
  </si>
  <si>
    <t>ПРОЕКТ ПЛАНА</t>
  </si>
  <si>
    <t>ТЕКУЩЕГО РЕМОНТА НА 2022Г В МНОГОКВАРТИРНОМ ДОМЕ</t>
  </si>
  <si>
    <t xml:space="preserve">Услуги по управлению </t>
  </si>
  <si>
    <t xml:space="preserve">Сбор, передача в специализированные организации и обезвреживание  ртутьсодержащих и люминисцентныцх приборов </t>
  </si>
  <si>
    <t>Содержание мест накопления ТКО ( содержание контейнерной площадки)</t>
  </si>
  <si>
    <t>Обслуживание  и диспетчеризация лифтового хозяйства</t>
  </si>
  <si>
    <t>2.</t>
  </si>
  <si>
    <t>2.1.</t>
  </si>
  <si>
    <t>2.2.</t>
  </si>
  <si>
    <t>3.</t>
  </si>
  <si>
    <t>3.3.</t>
  </si>
  <si>
    <t>3.4.</t>
  </si>
  <si>
    <t>3.5.</t>
  </si>
  <si>
    <t>4.</t>
  </si>
  <si>
    <t>1.</t>
  </si>
  <si>
    <t xml:space="preserve">                Отчет об исполнении договора управления  за 2021 год. </t>
  </si>
  <si>
    <t>2.3.</t>
  </si>
  <si>
    <t>2.4.</t>
  </si>
  <si>
    <t>2.5.</t>
  </si>
  <si>
    <t xml:space="preserve">    -    за Водоотведение на ОДН</t>
  </si>
  <si>
    <t xml:space="preserve">    -    за ХВС на ОДН</t>
  </si>
  <si>
    <t>Собираемость средств  не менее 95%</t>
  </si>
  <si>
    <t xml:space="preserve">Общая  площадь  жилых помещений дома кв.м </t>
  </si>
  <si>
    <t>Стоимость услуг по теущему ремонту общего имущества дома руб/кв.м общ. пл. жил. пом.</t>
  </si>
  <si>
    <t>Сумма по текущеему ремонту с учетом  остатков предыдущего периода</t>
  </si>
  <si>
    <t>январь,
февраль,
март</t>
  </si>
  <si>
    <t>ул. Весенняя, д. 38</t>
  </si>
  <si>
    <t>Антивандальнрые мероприятия (обшивка внутренних поверхностей лифтов листовыми пиломатериалами)</t>
  </si>
  <si>
    <t>Установка информационных досок и стендов</t>
  </si>
  <si>
    <t>Механизированная уборка снега</t>
  </si>
  <si>
    <t>ул. Весенняя,38</t>
  </si>
  <si>
    <t xml:space="preserve">Непредвиденные (аварийные ) работы по ремонту инженерного оборудования и конструктивных элементов </t>
  </si>
  <si>
    <t xml:space="preserve"> июнь,
июль.
 август</t>
  </si>
  <si>
    <t xml:space="preserve">Механизированная уборка территории  от снега </t>
  </si>
  <si>
    <t xml:space="preserve">    -  в т.ч.ч по  статье  текущий ремонт</t>
  </si>
  <si>
    <t>Переходящие остатки по текущему ремонту за предыдущий период</t>
  </si>
  <si>
    <t xml:space="preserve">Устройство покрытий из резиновой крошки крылец дома 
1 под. -10,6 кв.м -32 280 руб;
2 под - 10,6 кв.м -32 280 руб;
3 под.- 9,8 кв.м  - 27 240 руб;
4 под. - 15,9 кв.м -32 460 руб.
</t>
  </si>
  <si>
    <t xml:space="preserve">46,9 кв.м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</si>
</sst>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0">
    <xf numFmtId="0" fontId="0" fillId="0" borderId="0" xfId="0"/>
    <xf numFmtId="0" fontId="0" fillId="0" borderId="0" xfId="0" applyAlignment="1">
      <alignment vertical="center" wrapText="1"/>
    </xf>
    <xf numFmtId="4" fontId="4" fillId="2" borderId="8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vertical="center" wrapText="1"/>
    </xf>
    <xf numFmtId="14" fontId="4" fillId="2" borderId="8" xfId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4" fontId="5" fillId="2" borderId="8" xfId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left" vertical="center" wrapText="1"/>
    </xf>
    <xf numFmtId="16" fontId="4" fillId="2" borderId="8" xfId="2" applyNumberFormat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9" fillId="0" borderId="8" xfId="0" applyNumberFormat="1" applyFont="1" applyBorder="1" applyAlignment="1">
      <alignment vertical="center" wrapText="1"/>
    </xf>
    <xf numFmtId="4" fontId="9" fillId="0" borderId="21" xfId="0" applyNumberFormat="1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3" fontId="4" fillId="2" borderId="8" xfId="1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18" xfId="0" applyFont="1" applyBorder="1" applyAlignment="1">
      <alignment vertical="top" wrapText="1"/>
    </xf>
    <xf numFmtId="0" fontId="8" fillId="0" borderId="8" xfId="0" applyFont="1" applyBorder="1" applyAlignment="1">
      <alignment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5" fillId="2" borderId="14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79"/>
  <sheetViews>
    <sheetView tabSelected="1" topLeftCell="A59" workbookViewId="0">
      <selection activeCell="C79" sqref="C79"/>
    </sheetView>
  </sheetViews>
  <sheetFormatPr defaultRowHeight="15" x14ac:dyDescent="0.25"/>
  <cols>
    <col min="1" max="1" width="7.85546875" customWidth="1"/>
    <col min="2" max="2" width="72.140625" customWidth="1"/>
    <col min="4" max="4" width="13.28515625" customWidth="1"/>
  </cols>
  <sheetData>
    <row r="1" spans="1:4" ht="15.75" x14ac:dyDescent="0.25">
      <c r="A1" s="56" t="s">
        <v>0</v>
      </c>
      <c r="B1" s="56"/>
      <c r="C1" s="56"/>
      <c r="D1" s="56"/>
    </row>
    <row r="2" spans="1:4" ht="15.75" x14ac:dyDescent="0.25">
      <c r="A2" s="57" t="s">
        <v>1</v>
      </c>
      <c r="B2" s="57"/>
      <c r="C2" s="57"/>
      <c r="D2" s="57"/>
    </row>
    <row r="3" spans="1:4" ht="15.75" x14ac:dyDescent="0.25">
      <c r="A3" s="58" t="s">
        <v>97</v>
      </c>
      <c r="B3" s="59"/>
      <c r="C3" s="59"/>
      <c r="D3" s="60"/>
    </row>
    <row r="4" spans="1:4" ht="15.75" x14ac:dyDescent="0.25">
      <c r="A4" s="61" t="s">
        <v>108</v>
      </c>
      <c r="B4" s="62"/>
      <c r="C4" s="62"/>
      <c r="D4" s="63"/>
    </row>
    <row r="5" spans="1:4" x14ac:dyDescent="0.25">
      <c r="A5" s="5" t="s">
        <v>2</v>
      </c>
      <c r="B5" s="5" t="s">
        <v>3</v>
      </c>
      <c r="C5" s="5" t="s">
        <v>4</v>
      </c>
      <c r="D5" s="6" t="s">
        <v>5</v>
      </c>
    </row>
    <row r="6" spans="1:4" x14ac:dyDescent="0.25">
      <c r="A6" s="7" t="s">
        <v>6</v>
      </c>
      <c r="B6" s="7"/>
      <c r="C6" s="7"/>
      <c r="D6" s="8"/>
    </row>
    <row r="7" spans="1:4" x14ac:dyDescent="0.25">
      <c r="A7" s="9" t="s">
        <v>96</v>
      </c>
      <c r="B7" s="10" t="s">
        <v>7</v>
      </c>
      <c r="C7" s="9" t="s">
        <v>8</v>
      </c>
      <c r="D7" s="11">
        <v>44348</v>
      </c>
    </row>
    <row r="8" spans="1:4" x14ac:dyDescent="0.25">
      <c r="A8" s="9" t="s">
        <v>88</v>
      </c>
      <c r="B8" s="10" t="s">
        <v>9</v>
      </c>
      <c r="C8" s="9" t="s">
        <v>8</v>
      </c>
      <c r="D8" s="11">
        <v>44561</v>
      </c>
    </row>
    <row r="9" spans="1:4" x14ac:dyDescent="0.25">
      <c r="A9" s="64" t="s">
        <v>10</v>
      </c>
      <c r="B9" s="65"/>
      <c r="C9" s="65"/>
      <c r="D9" s="66"/>
    </row>
    <row r="10" spans="1:4" x14ac:dyDescent="0.25">
      <c r="A10" s="67" t="s">
        <v>11</v>
      </c>
      <c r="B10" s="68"/>
      <c r="C10" s="68"/>
      <c r="D10" s="69"/>
    </row>
    <row r="11" spans="1:4" x14ac:dyDescent="0.25">
      <c r="A11" s="64" t="s">
        <v>10</v>
      </c>
      <c r="B11" s="65"/>
      <c r="C11" s="65"/>
      <c r="D11" s="66"/>
    </row>
    <row r="12" spans="1:4" x14ac:dyDescent="0.25">
      <c r="A12" s="67" t="s">
        <v>11</v>
      </c>
      <c r="B12" s="68"/>
      <c r="C12" s="68"/>
      <c r="D12" s="69"/>
    </row>
    <row r="13" spans="1:4" x14ac:dyDescent="0.25">
      <c r="A13" s="9" t="s">
        <v>91</v>
      </c>
      <c r="B13" s="48" t="s">
        <v>12</v>
      </c>
      <c r="C13" s="12" t="s">
        <v>13</v>
      </c>
      <c r="D13" s="13">
        <f>D14-D15</f>
        <v>0</v>
      </c>
    </row>
    <row r="14" spans="1:4" x14ac:dyDescent="0.25">
      <c r="A14" s="9" t="s">
        <v>61</v>
      </c>
      <c r="B14" s="10" t="s">
        <v>14</v>
      </c>
      <c r="C14" s="9"/>
      <c r="D14" s="2">
        <v>0</v>
      </c>
    </row>
    <row r="15" spans="1:4" x14ac:dyDescent="0.25">
      <c r="A15" s="9" t="s">
        <v>62</v>
      </c>
      <c r="B15" s="10" t="s">
        <v>15</v>
      </c>
      <c r="C15" s="9"/>
      <c r="D15" s="2">
        <v>0</v>
      </c>
    </row>
    <row r="16" spans="1:4" ht="28.5" x14ac:dyDescent="0.25">
      <c r="A16" s="9" t="s">
        <v>88</v>
      </c>
      <c r="B16" s="14" t="s">
        <v>16</v>
      </c>
      <c r="C16" s="12" t="s">
        <v>13</v>
      </c>
      <c r="D16" s="13">
        <f>D17+D18+D19+D20+D21</f>
        <v>1218773.5699999998</v>
      </c>
    </row>
    <row r="17" spans="1:4" x14ac:dyDescent="0.25">
      <c r="A17" s="9" t="s">
        <v>89</v>
      </c>
      <c r="B17" s="10" t="s">
        <v>17</v>
      </c>
      <c r="C17" s="9"/>
      <c r="D17" s="2">
        <f>819814.4+132068.1</f>
        <v>951882.5</v>
      </c>
    </row>
    <row r="18" spans="1:4" x14ac:dyDescent="0.25">
      <c r="A18" s="9" t="s">
        <v>90</v>
      </c>
      <c r="B18" s="10" t="s">
        <v>18</v>
      </c>
      <c r="C18" s="9"/>
      <c r="D18" s="2">
        <v>53234.6</v>
      </c>
    </row>
    <row r="19" spans="1:4" x14ac:dyDescent="0.25">
      <c r="A19" s="9" t="s">
        <v>98</v>
      </c>
      <c r="B19" s="10" t="s">
        <v>19</v>
      </c>
      <c r="C19" s="9"/>
      <c r="D19" s="2">
        <v>191644.79999999999</v>
      </c>
    </row>
    <row r="20" spans="1:4" x14ac:dyDescent="0.25">
      <c r="A20" s="9" t="s">
        <v>99</v>
      </c>
      <c r="B20" s="10" t="s">
        <v>101</v>
      </c>
      <c r="C20" s="9"/>
      <c r="D20" s="2">
        <f>D61</f>
        <v>10667.68</v>
      </c>
    </row>
    <row r="21" spans="1:4" x14ac:dyDescent="0.25">
      <c r="A21" s="9" t="s">
        <v>100</v>
      </c>
      <c r="B21" s="10" t="s">
        <v>102</v>
      </c>
      <c r="C21" s="9"/>
      <c r="D21" s="2">
        <f>D59</f>
        <v>11343.99</v>
      </c>
    </row>
    <row r="22" spans="1:4" x14ac:dyDescent="0.25">
      <c r="A22" s="9" t="s">
        <v>91</v>
      </c>
      <c r="B22" s="14" t="s">
        <v>20</v>
      </c>
      <c r="C22" s="12" t="s">
        <v>13</v>
      </c>
      <c r="D22" s="13">
        <f>D23</f>
        <v>1014831</v>
      </c>
    </row>
    <row r="23" spans="1:4" x14ac:dyDescent="0.25">
      <c r="A23" s="9" t="s">
        <v>61</v>
      </c>
      <c r="B23" s="10" t="s">
        <v>21</v>
      </c>
      <c r="C23" s="9"/>
      <c r="D23" s="2">
        <v>1014831</v>
      </c>
    </row>
    <row r="24" spans="1:4" x14ac:dyDescent="0.25">
      <c r="A24" s="9"/>
      <c r="B24" s="10" t="s">
        <v>116</v>
      </c>
      <c r="C24" s="9"/>
      <c r="D24" s="2">
        <v>43925.5</v>
      </c>
    </row>
    <row r="25" spans="1:4" x14ac:dyDescent="0.25">
      <c r="A25" s="9" t="s">
        <v>62</v>
      </c>
      <c r="B25" s="10" t="s">
        <v>22</v>
      </c>
      <c r="C25" s="9"/>
      <c r="D25" s="2">
        <v>0</v>
      </c>
    </row>
    <row r="26" spans="1:4" x14ac:dyDescent="0.25">
      <c r="A26" s="9" t="s">
        <v>92</v>
      </c>
      <c r="B26" s="10" t="s">
        <v>23</v>
      </c>
      <c r="C26" s="9"/>
      <c r="D26" s="2">
        <v>0</v>
      </c>
    </row>
    <row r="27" spans="1:4" x14ac:dyDescent="0.25">
      <c r="A27" s="9" t="s">
        <v>93</v>
      </c>
      <c r="B27" s="10" t="s">
        <v>24</v>
      </c>
      <c r="C27" s="9"/>
      <c r="D27" s="2">
        <v>0</v>
      </c>
    </row>
    <row r="28" spans="1:4" x14ac:dyDescent="0.25">
      <c r="A28" s="9" t="s">
        <v>94</v>
      </c>
      <c r="B28" s="10" t="s">
        <v>25</v>
      </c>
      <c r="C28" s="9"/>
      <c r="D28" s="2">
        <v>0</v>
      </c>
    </row>
    <row r="29" spans="1:4" x14ac:dyDescent="0.25">
      <c r="A29" s="9" t="s">
        <v>95</v>
      </c>
      <c r="B29" s="14" t="s">
        <v>26</v>
      </c>
      <c r="C29" s="12" t="s">
        <v>13</v>
      </c>
      <c r="D29" s="13">
        <f>D22+D13</f>
        <v>1014831</v>
      </c>
    </row>
    <row r="30" spans="1:4" x14ac:dyDescent="0.25">
      <c r="A30" s="9" t="s">
        <v>63</v>
      </c>
      <c r="B30" s="14" t="s">
        <v>27</v>
      </c>
      <c r="C30" s="12" t="s">
        <v>13</v>
      </c>
      <c r="D30" s="13">
        <f>D31-D32</f>
        <v>198756.74999999983</v>
      </c>
    </row>
    <row r="31" spans="1:4" x14ac:dyDescent="0.25">
      <c r="A31" s="9" t="s">
        <v>64</v>
      </c>
      <c r="B31" s="10" t="s">
        <v>28</v>
      </c>
      <c r="C31" s="9"/>
      <c r="D31" s="2">
        <v>0</v>
      </c>
    </row>
    <row r="32" spans="1:4" x14ac:dyDescent="0.25">
      <c r="A32" s="9" t="s">
        <v>65</v>
      </c>
      <c r="B32" s="10" t="s">
        <v>29</v>
      </c>
      <c r="C32" s="9"/>
      <c r="D32" s="2">
        <f>D29-D16+(D18-D64)</f>
        <v>-198756.74999999983</v>
      </c>
    </row>
    <row r="33" spans="1:4" x14ac:dyDescent="0.25">
      <c r="A33" s="70" t="s">
        <v>30</v>
      </c>
      <c r="B33" s="71"/>
      <c r="C33" s="71"/>
      <c r="D33" s="72"/>
    </row>
    <row r="34" spans="1:4" x14ac:dyDescent="0.25">
      <c r="A34" s="70" t="s">
        <v>31</v>
      </c>
      <c r="B34" s="71"/>
      <c r="C34" s="71"/>
      <c r="D34" s="72"/>
    </row>
    <row r="35" spans="1:4" x14ac:dyDescent="0.25">
      <c r="A35" s="9">
        <v>1</v>
      </c>
      <c r="B35" s="48" t="s">
        <v>32</v>
      </c>
      <c r="C35" s="9" t="s">
        <v>13</v>
      </c>
      <c r="D35" s="2"/>
    </row>
    <row r="36" spans="1:4" x14ac:dyDescent="0.25">
      <c r="A36" s="9"/>
      <c r="B36" s="48" t="s">
        <v>33</v>
      </c>
      <c r="C36" s="9"/>
      <c r="D36" s="2">
        <v>209744</v>
      </c>
    </row>
    <row r="37" spans="1:4" x14ac:dyDescent="0.25">
      <c r="A37" s="9"/>
      <c r="B37" s="15" t="s">
        <v>34</v>
      </c>
      <c r="C37" s="9"/>
      <c r="D37" s="2"/>
    </row>
    <row r="38" spans="1:4" x14ac:dyDescent="0.25">
      <c r="A38" s="9"/>
      <c r="B38" s="15" t="s">
        <v>35</v>
      </c>
      <c r="C38" s="9"/>
      <c r="D38" s="2"/>
    </row>
    <row r="39" spans="1:4" ht="28.5" x14ac:dyDescent="0.25">
      <c r="A39" s="9">
        <v>2</v>
      </c>
      <c r="B39" s="48" t="s">
        <v>36</v>
      </c>
      <c r="C39" s="9" t="s">
        <v>13</v>
      </c>
      <c r="D39" s="2">
        <v>140539</v>
      </c>
    </row>
    <row r="40" spans="1:4" x14ac:dyDescent="0.25">
      <c r="A40" s="9"/>
      <c r="B40" s="15" t="s">
        <v>37</v>
      </c>
      <c r="C40" s="9"/>
      <c r="D40" s="2"/>
    </row>
    <row r="41" spans="1:4" x14ac:dyDescent="0.25">
      <c r="A41" s="9">
        <v>3</v>
      </c>
      <c r="B41" s="48" t="s">
        <v>87</v>
      </c>
      <c r="C41" s="9" t="s">
        <v>13</v>
      </c>
      <c r="D41" s="2">
        <v>223585.48</v>
      </c>
    </row>
    <row r="42" spans="1:4" x14ac:dyDescent="0.25">
      <c r="A42" s="9"/>
      <c r="B42" s="48" t="s">
        <v>35</v>
      </c>
      <c r="C42" s="9"/>
      <c r="D42" s="2"/>
    </row>
    <row r="43" spans="1:4" x14ac:dyDescent="0.25">
      <c r="A43" s="9">
        <v>4</v>
      </c>
      <c r="B43" s="48" t="s">
        <v>38</v>
      </c>
      <c r="C43" s="9" t="s">
        <v>13</v>
      </c>
      <c r="D43" s="2">
        <v>106469.3</v>
      </c>
    </row>
    <row r="44" spans="1:4" x14ac:dyDescent="0.25">
      <c r="A44" s="9"/>
      <c r="B44" s="15" t="s">
        <v>39</v>
      </c>
      <c r="C44" s="9"/>
      <c r="D44" s="2"/>
    </row>
    <row r="45" spans="1:4" x14ac:dyDescent="0.25">
      <c r="A45" s="9">
        <v>8</v>
      </c>
      <c r="B45" s="14" t="s">
        <v>40</v>
      </c>
      <c r="C45" s="9" t="s">
        <v>13</v>
      </c>
      <c r="D45" s="2">
        <v>15437.88</v>
      </c>
    </row>
    <row r="46" spans="1:4" x14ac:dyDescent="0.25">
      <c r="A46" s="9"/>
      <c r="B46" s="10" t="s">
        <v>41</v>
      </c>
      <c r="C46" s="9"/>
      <c r="D46" s="2"/>
    </row>
    <row r="47" spans="1:4" x14ac:dyDescent="0.25">
      <c r="A47" s="9"/>
      <c r="B47" s="10" t="s">
        <v>42</v>
      </c>
      <c r="C47" s="9"/>
      <c r="D47" s="2"/>
    </row>
    <row r="48" spans="1:4" x14ac:dyDescent="0.25">
      <c r="A48" s="9"/>
      <c r="B48" s="10" t="s">
        <v>43</v>
      </c>
      <c r="C48" s="9"/>
      <c r="D48" s="2"/>
    </row>
    <row r="49" spans="1:4" x14ac:dyDescent="0.25">
      <c r="A49" s="9">
        <v>6</v>
      </c>
      <c r="B49" s="14" t="s">
        <v>44</v>
      </c>
      <c r="C49" s="9" t="s">
        <v>13</v>
      </c>
      <c r="D49" s="2">
        <v>20761.32</v>
      </c>
    </row>
    <row r="50" spans="1:4" x14ac:dyDescent="0.25">
      <c r="A50" s="9"/>
      <c r="B50" s="10" t="s">
        <v>39</v>
      </c>
      <c r="C50" s="9"/>
      <c r="D50" s="2"/>
    </row>
    <row r="51" spans="1:4" x14ac:dyDescent="0.25">
      <c r="A51" s="9">
        <v>7</v>
      </c>
      <c r="B51" s="14" t="s">
        <v>45</v>
      </c>
      <c r="C51" s="9" t="s">
        <v>13</v>
      </c>
      <c r="D51" s="2">
        <v>85175.4</v>
      </c>
    </row>
    <row r="52" spans="1:4" x14ac:dyDescent="0.25">
      <c r="A52" s="9"/>
      <c r="B52" s="10" t="s">
        <v>35</v>
      </c>
      <c r="C52" s="9"/>
      <c r="D52" s="2"/>
    </row>
    <row r="53" spans="1:4" ht="28.5" x14ac:dyDescent="0.25">
      <c r="A53" s="9">
        <v>8</v>
      </c>
      <c r="B53" s="14" t="s">
        <v>85</v>
      </c>
      <c r="C53" s="9" t="s">
        <v>13</v>
      </c>
      <c r="D53" s="2">
        <v>2664.11</v>
      </c>
    </row>
    <row r="54" spans="1:4" x14ac:dyDescent="0.25">
      <c r="A54" s="9"/>
      <c r="B54" s="10" t="s">
        <v>35</v>
      </c>
      <c r="C54" s="9"/>
      <c r="D54" s="2"/>
    </row>
    <row r="55" spans="1:4" ht="28.5" x14ac:dyDescent="0.25">
      <c r="A55" s="9">
        <v>9</v>
      </c>
      <c r="B55" s="14" t="s">
        <v>86</v>
      </c>
      <c r="C55" s="9" t="s">
        <v>13</v>
      </c>
      <c r="D55" s="2">
        <v>15437.88</v>
      </c>
    </row>
    <row r="56" spans="1:4" x14ac:dyDescent="0.25">
      <c r="A56" s="9"/>
      <c r="B56" s="10" t="s">
        <v>35</v>
      </c>
      <c r="C56" s="9"/>
      <c r="D56" s="2"/>
    </row>
    <row r="57" spans="1:4" x14ac:dyDescent="0.25">
      <c r="A57" s="9">
        <v>11</v>
      </c>
      <c r="B57" s="14" t="s">
        <v>84</v>
      </c>
      <c r="C57" s="9" t="s">
        <v>13</v>
      </c>
      <c r="D57" s="2">
        <v>191644.75</v>
      </c>
    </row>
    <row r="58" spans="1:4" x14ac:dyDescent="0.25">
      <c r="A58" s="9"/>
      <c r="B58" s="10" t="s">
        <v>35</v>
      </c>
      <c r="C58" s="9"/>
      <c r="D58" s="2"/>
    </row>
    <row r="59" spans="1:4" x14ac:dyDescent="0.25">
      <c r="A59" s="9">
        <v>12</v>
      </c>
      <c r="B59" s="14" t="s">
        <v>46</v>
      </c>
      <c r="C59" s="9" t="s">
        <v>13</v>
      </c>
      <c r="D59" s="2">
        <f>9272.68+2071.31</f>
        <v>11343.99</v>
      </c>
    </row>
    <row r="60" spans="1:4" x14ac:dyDescent="0.25">
      <c r="A60" s="9"/>
      <c r="B60" s="10" t="s">
        <v>35</v>
      </c>
      <c r="C60" s="9"/>
      <c r="D60" s="2"/>
    </row>
    <row r="61" spans="1:4" x14ac:dyDescent="0.25">
      <c r="A61" s="9">
        <v>14</v>
      </c>
      <c r="B61" s="14" t="s">
        <v>47</v>
      </c>
      <c r="C61" s="9" t="s">
        <v>13</v>
      </c>
      <c r="D61" s="2">
        <f>8578.32+2089.36</f>
        <v>10667.68</v>
      </c>
    </row>
    <row r="62" spans="1:4" x14ac:dyDescent="0.25">
      <c r="A62" s="9"/>
      <c r="B62" s="14" t="s">
        <v>35</v>
      </c>
      <c r="C62" s="9"/>
      <c r="D62" s="2"/>
    </row>
    <row r="63" spans="1:4" x14ac:dyDescent="0.25">
      <c r="A63" s="9"/>
      <c r="B63" s="14" t="s">
        <v>60</v>
      </c>
      <c r="C63" s="12"/>
      <c r="D63" s="13">
        <f>D36+D39+D41+D43+D45+D49+D51+D53+D55+D57+D59+D61</f>
        <v>1033470.79</v>
      </c>
    </row>
    <row r="64" spans="1:4" x14ac:dyDescent="0.25">
      <c r="A64" s="9">
        <v>15</v>
      </c>
      <c r="B64" s="14" t="s">
        <v>48</v>
      </c>
      <c r="C64" s="9" t="s">
        <v>13</v>
      </c>
      <c r="D64" s="13">
        <f>D65+D66+D67</f>
        <v>48048.78</v>
      </c>
    </row>
    <row r="65" spans="1:4" ht="30" x14ac:dyDescent="0.25">
      <c r="A65" s="16" t="s">
        <v>66</v>
      </c>
      <c r="B65" s="51" t="s">
        <v>109</v>
      </c>
      <c r="C65" s="9" t="s">
        <v>49</v>
      </c>
      <c r="D65" s="52">
        <v>31250.7</v>
      </c>
    </row>
    <row r="66" spans="1:4" x14ac:dyDescent="0.25">
      <c r="A66" s="16" t="s">
        <v>67</v>
      </c>
      <c r="B66" s="51" t="s">
        <v>110</v>
      </c>
      <c r="C66" s="9" t="s">
        <v>13</v>
      </c>
      <c r="D66" s="52">
        <v>8298.08</v>
      </c>
    </row>
    <row r="67" spans="1:4" x14ac:dyDescent="0.25">
      <c r="A67" s="16" t="s">
        <v>68</v>
      </c>
      <c r="B67" s="51" t="s">
        <v>111</v>
      </c>
      <c r="C67" s="9" t="s">
        <v>13</v>
      </c>
      <c r="D67" s="52">
        <v>8500</v>
      </c>
    </row>
    <row r="68" spans="1:4" x14ac:dyDescent="0.25">
      <c r="A68" s="9">
        <v>16</v>
      </c>
      <c r="B68" s="73" t="s">
        <v>50</v>
      </c>
      <c r="C68" s="73"/>
      <c r="D68" s="73"/>
    </row>
    <row r="69" spans="1:4" x14ac:dyDescent="0.25">
      <c r="A69" s="9"/>
      <c r="B69" s="17" t="s">
        <v>51</v>
      </c>
      <c r="C69" s="9" t="s">
        <v>13</v>
      </c>
      <c r="D69" s="2">
        <v>0</v>
      </c>
    </row>
    <row r="70" spans="1:4" x14ac:dyDescent="0.25">
      <c r="A70" s="9"/>
      <c r="B70" s="17" t="s">
        <v>52</v>
      </c>
      <c r="C70" s="9" t="s">
        <v>13</v>
      </c>
      <c r="D70" s="2">
        <v>0</v>
      </c>
    </row>
    <row r="71" spans="1:4" x14ac:dyDescent="0.25">
      <c r="A71" s="9"/>
      <c r="B71" s="17" t="s">
        <v>53</v>
      </c>
      <c r="C71" s="9" t="s">
        <v>13</v>
      </c>
      <c r="D71" s="2">
        <v>0</v>
      </c>
    </row>
    <row r="72" spans="1:4" x14ac:dyDescent="0.25">
      <c r="A72" s="9"/>
      <c r="B72" s="17" t="s">
        <v>54</v>
      </c>
      <c r="C72" s="9" t="s">
        <v>13</v>
      </c>
      <c r="D72" s="2">
        <v>0</v>
      </c>
    </row>
    <row r="73" spans="1:4" x14ac:dyDescent="0.25">
      <c r="A73" s="9">
        <v>17</v>
      </c>
      <c r="B73" s="53" t="s">
        <v>56</v>
      </c>
      <c r="C73" s="54"/>
      <c r="D73" s="55"/>
    </row>
    <row r="74" spans="1:4" x14ac:dyDescent="0.25">
      <c r="A74" s="9"/>
      <c r="B74" s="17" t="s">
        <v>57</v>
      </c>
      <c r="C74" s="9" t="s">
        <v>55</v>
      </c>
      <c r="D74" s="46">
        <v>0</v>
      </c>
    </row>
    <row r="75" spans="1:4" x14ac:dyDescent="0.25">
      <c r="A75" s="9"/>
      <c r="B75" s="17" t="s">
        <v>58</v>
      </c>
      <c r="C75" s="9" t="s">
        <v>55</v>
      </c>
      <c r="D75" s="46">
        <v>0</v>
      </c>
    </row>
    <row r="76" spans="1:4" x14ac:dyDescent="0.25">
      <c r="A76" s="9"/>
      <c r="B76" s="17" t="s">
        <v>59</v>
      </c>
      <c r="C76" s="9" t="s">
        <v>13</v>
      </c>
      <c r="D76" s="2">
        <v>0</v>
      </c>
    </row>
    <row r="77" spans="1:4" x14ac:dyDescent="0.25">
      <c r="A77" s="49"/>
      <c r="B77" s="49"/>
      <c r="C77" s="49"/>
      <c r="D77" s="49"/>
    </row>
    <row r="78" spans="1:4" x14ac:dyDescent="0.25">
      <c r="A78" s="49"/>
      <c r="B78" s="49"/>
      <c r="C78" s="49"/>
      <c r="D78" s="49"/>
    </row>
    <row r="79" spans="1:4" x14ac:dyDescent="0.25">
      <c r="A79" s="49"/>
      <c r="B79" s="49"/>
      <c r="C79" s="49"/>
      <c r="D79" s="49"/>
    </row>
  </sheetData>
  <mergeCells count="12">
    <mergeCell ref="B73:D73"/>
    <mergeCell ref="A1:D1"/>
    <mergeCell ref="A2:D2"/>
    <mergeCell ref="A3:D3"/>
    <mergeCell ref="A4:D4"/>
    <mergeCell ref="A9:D9"/>
    <mergeCell ref="A10:D10"/>
    <mergeCell ref="A11:D11"/>
    <mergeCell ref="A12:D12"/>
    <mergeCell ref="A33:D33"/>
    <mergeCell ref="A34:D34"/>
    <mergeCell ref="B68:D68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363"/>
  <sheetViews>
    <sheetView topLeftCell="A13" workbookViewId="0">
      <selection activeCell="A15" sqref="A15"/>
    </sheetView>
  </sheetViews>
  <sheetFormatPr defaultRowHeight="15" x14ac:dyDescent="0.25"/>
  <cols>
    <col min="1" max="1" width="35.42578125" customWidth="1"/>
    <col min="2" max="2" width="7.7109375" customWidth="1"/>
    <col min="3" max="3" width="18.85546875" customWidth="1"/>
    <col min="4" max="4" width="13.85546875" customWidth="1"/>
    <col min="5" max="5" width="17.5703125" customWidth="1"/>
    <col min="6" max="6" width="15.140625" customWidth="1"/>
    <col min="7" max="7" width="16.140625" customWidth="1"/>
    <col min="8" max="8" width="15.85546875" customWidth="1"/>
  </cols>
  <sheetData>
    <row r="1" spans="1:28" ht="15.75" x14ac:dyDescent="0.25">
      <c r="A1" s="32" t="s">
        <v>75</v>
      </c>
      <c r="B1" s="32"/>
      <c r="C1" s="32"/>
      <c r="D1" s="32"/>
      <c r="E1" s="32"/>
      <c r="F1" s="32" t="s">
        <v>76</v>
      </c>
      <c r="G1" s="32"/>
      <c r="H1" s="32"/>
    </row>
    <row r="2" spans="1:28" ht="15.75" x14ac:dyDescent="0.25">
      <c r="A2" s="32" t="s">
        <v>77</v>
      </c>
      <c r="B2" s="32"/>
      <c r="C2" s="32"/>
      <c r="D2" s="32"/>
      <c r="E2" s="32"/>
      <c r="F2" s="32" t="s">
        <v>79</v>
      </c>
      <c r="G2" s="32"/>
      <c r="H2" s="32"/>
    </row>
    <row r="3" spans="1:28" ht="15.75" x14ac:dyDescent="0.25">
      <c r="A3" s="32" t="s">
        <v>78</v>
      </c>
      <c r="B3" s="32"/>
      <c r="C3" s="32"/>
      <c r="D3" s="32"/>
      <c r="E3" s="32"/>
      <c r="F3" s="75" t="s">
        <v>80</v>
      </c>
      <c r="G3" s="75"/>
      <c r="H3" s="75"/>
    </row>
    <row r="4" spans="1:28" ht="15.75" x14ac:dyDescent="0.25">
      <c r="A4" s="31"/>
      <c r="B4" s="31"/>
      <c r="C4" s="31"/>
      <c r="D4" s="31"/>
      <c r="E4" s="31"/>
      <c r="F4" s="74" t="s">
        <v>81</v>
      </c>
      <c r="G4" s="74"/>
      <c r="H4" s="7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x14ac:dyDescent="0.25">
      <c r="A5" s="31"/>
      <c r="B5" s="76" t="s">
        <v>82</v>
      </c>
      <c r="C5" s="76"/>
      <c r="D5" s="76"/>
      <c r="E5" s="33"/>
      <c r="F5" s="33"/>
      <c r="G5" s="33"/>
      <c r="H5" s="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 x14ac:dyDescent="0.25">
      <c r="A6" s="31"/>
      <c r="B6" s="76" t="s">
        <v>83</v>
      </c>
      <c r="C6" s="76"/>
      <c r="D6" s="76"/>
      <c r="E6" s="76"/>
      <c r="F6" s="76"/>
      <c r="G6" s="33"/>
      <c r="H6" s="3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x14ac:dyDescent="0.25">
      <c r="A7" s="31"/>
      <c r="B7" s="76" t="s">
        <v>112</v>
      </c>
      <c r="C7" s="76"/>
      <c r="D7" s="76"/>
      <c r="E7" s="33"/>
      <c r="F7" s="31"/>
      <c r="G7" s="31"/>
      <c r="H7" s="3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9.25" customHeight="1" x14ac:dyDescent="0.25">
      <c r="A8" s="74" t="s">
        <v>104</v>
      </c>
      <c r="B8" s="74"/>
      <c r="C8" s="74"/>
      <c r="D8" s="77"/>
      <c r="E8" s="1"/>
      <c r="F8" s="31"/>
      <c r="G8" s="31"/>
      <c r="H8" s="34">
        <v>7370.2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6.5" thickBot="1" x14ac:dyDescent="0.3">
      <c r="A9" s="78" t="s">
        <v>105</v>
      </c>
      <c r="B9" s="78"/>
      <c r="C9" s="78"/>
      <c r="D9" s="79"/>
      <c r="E9" s="38"/>
      <c r="F9" s="31"/>
      <c r="G9" s="31"/>
      <c r="H9" s="47">
        <v>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10.25" x14ac:dyDescent="0.25">
      <c r="A10" s="18" t="s">
        <v>69</v>
      </c>
      <c r="B10" s="19" t="s">
        <v>70</v>
      </c>
      <c r="C10" s="19" t="s">
        <v>71</v>
      </c>
      <c r="D10" s="19" t="s">
        <v>72</v>
      </c>
      <c r="E10" s="19" t="s">
        <v>117</v>
      </c>
      <c r="F10" s="19" t="s">
        <v>73</v>
      </c>
      <c r="G10" s="41" t="s">
        <v>106</v>
      </c>
      <c r="H10" s="20" t="s">
        <v>103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 x14ac:dyDescent="0.25">
      <c r="A11" s="21"/>
      <c r="B11" s="22"/>
      <c r="C11" s="22"/>
      <c r="D11" s="22"/>
      <c r="E11" s="22"/>
      <c r="F11" s="22"/>
      <c r="G11" s="42"/>
      <c r="H11" s="2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x14ac:dyDescent="0.25">
      <c r="A12" s="24"/>
      <c r="B12" s="25"/>
      <c r="C12" s="26"/>
      <c r="D12" s="27"/>
      <c r="E12" s="26">
        <v>-4123.28</v>
      </c>
      <c r="F12" s="26">
        <f>H8*H9*12</f>
        <v>88442.4</v>
      </c>
      <c r="G12" s="43">
        <f>F12+E12</f>
        <v>84319.12</v>
      </c>
      <c r="H12" s="35">
        <f>F12*95%</f>
        <v>84020.279999999984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63" x14ac:dyDescent="0.25">
      <c r="A13" s="50" t="s">
        <v>113</v>
      </c>
      <c r="B13" s="25"/>
      <c r="C13" s="26">
        <v>5000</v>
      </c>
      <c r="D13" s="27"/>
      <c r="E13" s="26"/>
      <c r="F13" s="39"/>
      <c r="G13" s="44"/>
      <c r="H13" s="3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48" customHeight="1" x14ac:dyDescent="0.25">
      <c r="A14" s="50" t="s">
        <v>115</v>
      </c>
      <c r="B14" s="27"/>
      <c r="C14" s="26">
        <v>15000</v>
      </c>
      <c r="D14" s="27" t="s">
        <v>107</v>
      </c>
      <c r="E14" s="26"/>
      <c r="F14" s="39"/>
      <c r="G14" s="44"/>
      <c r="H14" s="3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02" customHeight="1" x14ac:dyDescent="0.25">
      <c r="A15" s="50" t="s">
        <v>118</v>
      </c>
      <c r="B15" s="27" t="s">
        <v>119</v>
      </c>
      <c r="C15" s="26">
        <f>32280*2</f>
        <v>64560</v>
      </c>
      <c r="D15" s="27" t="s">
        <v>114</v>
      </c>
      <c r="E15" s="26"/>
      <c r="F15" s="39"/>
      <c r="G15" s="44"/>
      <c r="H15" s="3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6.5" thickBot="1" x14ac:dyDescent="0.3">
      <c r="A16" s="28"/>
      <c r="B16" s="29"/>
      <c r="C16" s="30">
        <f>SUM(C13:C15)</f>
        <v>84560</v>
      </c>
      <c r="D16" s="29"/>
      <c r="E16" s="40"/>
      <c r="F16" s="30">
        <f>F12</f>
        <v>88442.4</v>
      </c>
      <c r="G16" s="45">
        <f>G12</f>
        <v>84319.12</v>
      </c>
      <c r="H16" s="37">
        <f>H12</f>
        <v>84020.279999999984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x14ac:dyDescent="0.25">
      <c r="A17" s="31"/>
      <c r="B17" s="31"/>
      <c r="C17" s="31"/>
      <c r="D17" s="31"/>
      <c r="E17" s="31"/>
      <c r="F17" s="31"/>
      <c r="G17" s="31"/>
      <c r="H17" s="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x14ac:dyDescent="0.25">
      <c r="A18" s="74" t="s">
        <v>74</v>
      </c>
      <c r="B18" s="74"/>
      <c r="C18" s="74"/>
      <c r="D18" s="74"/>
      <c r="E18" s="74"/>
      <c r="F18" s="74"/>
      <c r="G18" s="74"/>
      <c r="H18" s="7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x14ac:dyDescent="0.25">
      <c r="A19" s="31"/>
      <c r="B19" s="31"/>
      <c r="C19" s="31"/>
      <c r="D19" s="31"/>
      <c r="E19" s="31"/>
      <c r="F19" s="31"/>
      <c r="G19" s="31"/>
      <c r="H19" s="3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x14ac:dyDescent="0.25">
      <c r="A20" s="31"/>
      <c r="B20" s="31"/>
      <c r="C20" s="31"/>
      <c r="D20" s="31"/>
      <c r="E20" s="31"/>
      <c r="F20" s="31"/>
      <c r="G20" s="31"/>
      <c r="H20" s="3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x14ac:dyDescent="0.25">
      <c r="A21" s="31"/>
      <c r="B21" s="31"/>
      <c r="C21" s="31"/>
      <c r="D21" s="31"/>
      <c r="E21" s="31"/>
      <c r="F21" s="31"/>
      <c r="G21" s="31"/>
      <c r="H21" s="3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x14ac:dyDescent="0.25">
      <c r="A22" s="31"/>
      <c r="B22" s="31"/>
      <c r="C22" s="31"/>
      <c r="D22" s="31"/>
      <c r="E22" s="31"/>
      <c r="F22" s="31"/>
      <c r="G22" s="31"/>
      <c r="H22" s="3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x14ac:dyDescent="0.25">
      <c r="A23" s="31"/>
      <c r="B23" s="31"/>
      <c r="C23" s="31"/>
      <c r="D23" s="31"/>
      <c r="E23" s="31"/>
      <c r="F23" s="31"/>
      <c r="G23" s="31"/>
      <c r="H23" s="3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x14ac:dyDescent="0.25">
      <c r="A24" s="31"/>
      <c r="B24" s="31"/>
      <c r="C24" s="31"/>
      <c r="D24" s="31"/>
      <c r="E24" s="31"/>
      <c r="F24" s="31"/>
      <c r="G24" s="31"/>
      <c r="H24" s="3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x14ac:dyDescent="0.25">
      <c r="A25" s="31"/>
      <c r="B25" s="31"/>
      <c r="C25" s="31"/>
      <c r="D25" s="31"/>
      <c r="E25" s="31"/>
      <c r="F25" s="31"/>
      <c r="G25" s="31"/>
      <c r="H25" s="3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x14ac:dyDescent="0.25">
      <c r="A26" s="31"/>
      <c r="B26" s="31"/>
      <c r="C26" s="31"/>
      <c r="D26" s="31"/>
      <c r="E26" s="31"/>
      <c r="F26" s="31"/>
      <c r="G26" s="31"/>
      <c r="H26" s="3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x14ac:dyDescent="0.25">
      <c r="A27" s="31"/>
      <c r="B27" s="31"/>
      <c r="C27" s="31"/>
      <c r="D27" s="31"/>
      <c r="E27" s="31"/>
      <c r="F27" s="31"/>
      <c r="G27" s="31"/>
      <c r="H27" s="3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x14ac:dyDescent="0.25">
      <c r="A28" s="31"/>
      <c r="B28" s="31"/>
      <c r="C28" s="31"/>
      <c r="D28" s="31"/>
      <c r="E28" s="31"/>
      <c r="F28" s="31"/>
      <c r="G28" s="31"/>
      <c r="H28" s="3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x14ac:dyDescent="0.25">
      <c r="A29" s="31"/>
      <c r="B29" s="31"/>
      <c r="C29" s="31"/>
      <c r="D29" s="31"/>
      <c r="E29" s="31"/>
      <c r="F29" s="31"/>
      <c r="G29" s="31"/>
      <c r="H29" s="3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x14ac:dyDescent="0.25">
      <c r="A30" s="31"/>
      <c r="B30" s="31"/>
      <c r="C30" s="31"/>
      <c r="D30" s="31"/>
      <c r="E30" s="31"/>
      <c r="F30" s="31"/>
      <c r="G30" s="31"/>
      <c r="H30" s="3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x14ac:dyDescent="0.25">
      <c r="A31" s="31"/>
      <c r="B31" s="31"/>
      <c r="C31" s="31"/>
      <c r="D31" s="31"/>
      <c r="E31" s="31"/>
      <c r="F31" s="31"/>
      <c r="G31" s="31"/>
      <c r="H31" s="3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8.75" x14ac:dyDescent="0.25">
      <c r="A32" s="3"/>
      <c r="B32" s="3"/>
      <c r="C32" s="3"/>
      <c r="D32" s="3"/>
      <c r="E32" s="4"/>
      <c r="F32" s="3"/>
      <c r="G32" s="4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8.75" x14ac:dyDescent="0.25">
      <c r="A33" s="3"/>
      <c r="B33" s="3"/>
      <c r="C33" s="3"/>
      <c r="D33" s="3"/>
      <c r="E33" s="4"/>
      <c r="F33" s="3"/>
      <c r="G33" s="4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8.75" x14ac:dyDescent="0.25">
      <c r="A34" s="3"/>
      <c r="B34" s="3"/>
      <c r="C34" s="3"/>
      <c r="D34" s="3"/>
      <c r="E34" s="4"/>
      <c r="F34" s="3"/>
      <c r="G34" s="4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8.75" x14ac:dyDescent="0.25">
      <c r="A35" s="3"/>
      <c r="B35" s="3"/>
      <c r="C35" s="3"/>
      <c r="D35" s="3"/>
      <c r="E35" s="4"/>
      <c r="F35" s="3"/>
      <c r="G35" s="4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8.75" x14ac:dyDescent="0.25">
      <c r="A36" s="3"/>
      <c r="B36" s="3"/>
      <c r="C36" s="3"/>
      <c r="D36" s="3"/>
      <c r="E36" s="4"/>
      <c r="F36" s="3"/>
      <c r="G36" s="4"/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8.75" x14ac:dyDescent="0.25">
      <c r="A37" s="3"/>
      <c r="B37" s="3"/>
      <c r="C37" s="3"/>
      <c r="D37" s="3"/>
      <c r="E37" s="4"/>
      <c r="F37" s="3"/>
      <c r="G37" s="4"/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8.75" x14ac:dyDescent="0.25">
      <c r="A38" s="3"/>
      <c r="B38" s="3"/>
      <c r="C38" s="3"/>
      <c r="D38" s="3"/>
      <c r="E38" s="4"/>
      <c r="F38" s="3"/>
      <c r="G38" s="4"/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8.75" x14ac:dyDescent="0.25">
      <c r="A39" s="3"/>
      <c r="B39" s="3"/>
      <c r="C39" s="3"/>
      <c r="D39" s="3"/>
      <c r="E39" s="4"/>
      <c r="F39" s="3"/>
      <c r="G39" s="4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8.75" x14ac:dyDescent="0.25">
      <c r="A40" s="3"/>
      <c r="B40" s="3"/>
      <c r="C40" s="3"/>
      <c r="D40" s="3"/>
      <c r="E40" s="4"/>
      <c r="F40" s="3"/>
      <c r="G40" s="4"/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8.75" x14ac:dyDescent="0.25">
      <c r="A41" s="3"/>
      <c r="B41" s="3"/>
      <c r="C41" s="3"/>
      <c r="D41" s="3"/>
      <c r="E41" s="4"/>
      <c r="F41" s="3"/>
      <c r="G41" s="4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8.75" x14ac:dyDescent="0.25">
      <c r="A42" s="3"/>
      <c r="B42" s="3"/>
      <c r="C42" s="3"/>
      <c r="D42" s="3"/>
      <c r="E42" s="4"/>
      <c r="F42" s="3"/>
      <c r="G42" s="4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8.75" x14ac:dyDescent="0.25">
      <c r="A43" s="3"/>
      <c r="B43" s="3"/>
      <c r="C43" s="3"/>
      <c r="D43" s="3"/>
      <c r="E43" s="4"/>
      <c r="F43" s="3"/>
      <c r="G43" s="4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8.75" x14ac:dyDescent="0.25">
      <c r="A44" s="3"/>
      <c r="B44" s="3"/>
      <c r="C44" s="3"/>
      <c r="D44" s="3"/>
      <c r="E44" s="4"/>
      <c r="F44" s="3"/>
      <c r="G44" s="4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8.75" x14ac:dyDescent="0.25">
      <c r="A45" s="3"/>
      <c r="B45" s="3"/>
      <c r="C45" s="3"/>
      <c r="D45" s="3"/>
      <c r="E45" s="4"/>
      <c r="F45" s="3"/>
      <c r="G45" s="4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8.75" x14ac:dyDescent="0.25">
      <c r="A46" s="3"/>
      <c r="B46" s="3"/>
      <c r="C46" s="3"/>
      <c r="D46" s="3"/>
      <c r="E46" s="4"/>
      <c r="F46" s="3"/>
      <c r="G46" s="4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8.75" x14ac:dyDescent="0.25">
      <c r="A47" s="3"/>
      <c r="B47" s="3"/>
      <c r="C47" s="3"/>
      <c r="D47" s="3"/>
      <c r="E47" s="4"/>
      <c r="F47" s="3"/>
      <c r="G47" s="4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8.75" x14ac:dyDescent="0.25">
      <c r="A48" s="3"/>
      <c r="B48" s="3"/>
      <c r="C48" s="3"/>
      <c r="D48" s="3"/>
      <c r="E48" s="4"/>
      <c r="F48" s="3"/>
      <c r="G48" s="4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8.75" x14ac:dyDescent="0.25">
      <c r="A49" s="3"/>
      <c r="B49" s="3"/>
      <c r="C49" s="3"/>
      <c r="D49" s="3"/>
      <c r="E49" s="4"/>
      <c r="F49" s="3"/>
      <c r="G49" s="4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8.75" x14ac:dyDescent="0.25">
      <c r="A50" s="3"/>
      <c r="B50" s="3"/>
      <c r="C50" s="3"/>
      <c r="D50" s="3"/>
      <c r="E50" s="4"/>
      <c r="F50" s="3"/>
      <c r="G50" s="4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8.75" x14ac:dyDescent="0.25">
      <c r="A51" s="3"/>
      <c r="B51" s="3"/>
      <c r="C51" s="3"/>
      <c r="D51" s="3"/>
      <c r="E51" s="4"/>
      <c r="F51" s="3"/>
      <c r="G51" s="4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8.75" x14ac:dyDescent="0.25">
      <c r="A52" s="3"/>
      <c r="B52" s="3"/>
      <c r="C52" s="3"/>
      <c r="D52" s="3"/>
      <c r="E52" s="4"/>
      <c r="F52" s="3"/>
      <c r="G52" s="4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.75" x14ac:dyDescent="0.25">
      <c r="A53" s="3"/>
      <c r="B53" s="3"/>
      <c r="C53" s="3"/>
      <c r="D53" s="3"/>
      <c r="E53" s="4"/>
      <c r="F53" s="3"/>
      <c r="G53" s="4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8.75" x14ac:dyDescent="0.25">
      <c r="A54" s="3"/>
      <c r="B54" s="3"/>
      <c r="C54" s="3"/>
      <c r="D54" s="3"/>
      <c r="E54" s="4"/>
      <c r="F54" s="3"/>
      <c r="G54" s="4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8.75" x14ac:dyDescent="0.25">
      <c r="A55" s="3"/>
      <c r="B55" s="3"/>
      <c r="C55" s="3"/>
      <c r="D55" s="3"/>
      <c r="E55" s="4"/>
      <c r="F55" s="3"/>
      <c r="G55" s="4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8.75" x14ac:dyDescent="0.25">
      <c r="A56" s="3"/>
      <c r="B56" s="3"/>
      <c r="C56" s="3"/>
      <c r="D56" s="3"/>
      <c r="E56" s="4"/>
      <c r="F56" s="3"/>
      <c r="G56" s="4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8.75" x14ac:dyDescent="0.25">
      <c r="A57" s="3"/>
      <c r="B57" s="3"/>
      <c r="C57" s="3"/>
      <c r="D57" s="3"/>
      <c r="E57" s="4"/>
      <c r="F57" s="3"/>
      <c r="G57" s="4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8.75" x14ac:dyDescent="0.25">
      <c r="A58" s="3"/>
      <c r="B58" s="3"/>
      <c r="C58" s="3"/>
      <c r="D58" s="3"/>
      <c r="E58" s="4"/>
      <c r="F58" s="3"/>
      <c r="G58" s="4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8.75" x14ac:dyDescent="0.25">
      <c r="A59" s="3"/>
      <c r="B59" s="3"/>
      <c r="C59" s="3"/>
      <c r="D59" s="3"/>
      <c r="E59" s="4"/>
      <c r="F59" s="3"/>
      <c r="G59" s="4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8.75" x14ac:dyDescent="0.25">
      <c r="A60" s="3"/>
      <c r="B60" s="3"/>
      <c r="C60" s="3"/>
      <c r="D60" s="3"/>
      <c r="E60" s="4"/>
      <c r="F60" s="3"/>
      <c r="G60" s="4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8.75" x14ac:dyDescent="0.25">
      <c r="A61" s="3"/>
      <c r="B61" s="3"/>
      <c r="C61" s="3"/>
      <c r="D61" s="3"/>
      <c r="E61" s="4"/>
      <c r="F61" s="3"/>
      <c r="G61" s="4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8.75" x14ac:dyDescent="0.25">
      <c r="A62" s="3"/>
      <c r="B62" s="3"/>
      <c r="C62" s="3"/>
      <c r="D62" s="3"/>
      <c r="E62" s="4"/>
      <c r="F62" s="3"/>
      <c r="G62" s="4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8.75" x14ac:dyDescent="0.25">
      <c r="A63" s="3"/>
      <c r="B63" s="3"/>
      <c r="C63" s="3"/>
      <c r="D63" s="3"/>
      <c r="E63" s="4"/>
      <c r="F63" s="3"/>
      <c r="G63" s="4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8.75" x14ac:dyDescent="0.25">
      <c r="A64" s="3"/>
      <c r="B64" s="3"/>
      <c r="C64" s="3"/>
      <c r="D64" s="3"/>
      <c r="E64" s="4"/>
      <c r="F64" s="3"/>
      <c r="G64" s="4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8.75" x14ac:dyDescent="0.25">
      <c r="A65" s="3"/>
      <c r="B65" s="3"/>
      <c r="C65" s="3"/>
      <c r="D65" s="3"/>
      <c r="E65" s="4"/>
      <c r="F65" s="3"/>
      <c r="G65" s="4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8.75" x14ac:dyDescent="0.25">
      <c r="A66" s="3"/>
      <c r="B66" s="3"/>
      <c r="C66" s="3"/>
      <c r="D66" s="3"/>
      <c r="E66" s="4"/>
      <c r="F66" s="3"/>
      <c r="G66" s="4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8.75" x14ac:dyDescent="0.25">
      <c r="A67" s="3"/>
      <c r="B67" s="3"/>
      <c r="C67" s="3"/>
      <c r="D67" s="3"/>
      <c r="E67" s="4"/>
      <c r="F67" s="3"/>
      <c r="G67" s="4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8.75" x14ac:dyDescent="0.25">
      <c r="A68" s="3"/>
      <c r="B68" s="3"/>
      <c r="C68" s="3"/>
      <c r="D68" s="3"/>
      <c r="E68" s="4"/>
      <c r="F68" s="3"/>
      <c r="G68" s="4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8.75" x14ac:dyDescent="0.25">
      <c r="A69" s="3"/>
      <c r="B69" s="3"/>
      <c r="C69" s="3"/>
      <c r="D69" s="3"/>
      <c r="E69" s="4"/>
      <c r="F69" s="3"/>
      <c r="G69" s="4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8.75" x14ac:dyDescent="0.25">
      <c r="A70" s="3"/>
      <c r="B70" s="3"/>
      <c r="C70" s="3"/>
      <c r="D70" s="3"/>
      <c r="E70" s="4"/>
      <c r="F70" s="3"/>
      <c r="G70" s="4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8.75" x14ac:dyDescent="0.25">
      <c r="A71" s="3"/>
      <c r="B71" s="3"/>
      <c r="C71" s="3"/>
      <c r="D71" s="3"/>
      <c r="E71" s="4"/>
      <c r="F71" s="3"/>
      <c r="G71" s="4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8.75" x14ac:dyDescent="0.25">
      <c r="A72" s="3"/>
      <c r="B72" s="3"/>
      <c r="C72" s="3"/>
      <c r="D72" s="3"/>
      <c r="E72" s="4"/>
      <c r="F72" s="3"/>
      <c r="G72" s="4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8.75" x14ac:dyDescent="0.25">
      <c r="A73" s="3"/>
      <c r="B73" s="3"/>
      <c r="C73" s="3"/>
      <c r="D73" s="3"/>
      <c r="E73" s="4"/>
      <c r="F73" s="3"/>
      <c r="G73" s="4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8.75" x14ac:dyDescent="0.25">
      <c r="A74" s="3"/>
      <c r="B74" s="3"/>
      <c r="C74" s="3"/>
      <c r="D74" s="3"/>
      <c r="E74" s="4"/>
      <c r="F74" s="3"/>
      <c r="G74" s="4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8.75" x14ac:dyDescent="0.25">
      <c r="A75" s="3"/>
      <c r="B75" s="3"/>
      <c r="C75" s="3"/>
      <c r="D75" s="3"/>
      <c r="E75" s="4"/>
      <c r="F75" s="3"/>
      <c r="G75" s="4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8.75" x14ac:dyDescent="0.25">
      <c r="A76" s="3"/>
      <c r="B76" s="3"/>
      <c r="C76" s="3"/>
      <c r="D76" s="3"/>
      <c r="E76" s="4"/>
      <c r="F76" s="3"/>
      <c r="G76" s="4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8.75" x14ac:dyDescent="0.25">
      <c r="A77" s="3"/>
      <c r="B77" s="3"/>
      <c r="C77" s="3"/>
      <c r="D77" s="3"/>
      <c r="E77" s="4"/>
      <c r="F77" s="3"/>
      <c r="G77" s="4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8.75" x14ac:dyDescent="0.25">
      <c r="A78" s="3"/>
      <c r="B78" s="3"/>
      <c r="C78" s="3"/>
      <c r="D78" s="3"/>
      <c r="E78" s="4"/>
      <c r="F78" s="3"/>
      <c r="G78" s="4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8.75" x14ac:dyDescent="0.25">
      <c r="A79" s="3"/>
      <c r="B79" s="3"/>
      <c r="C79" s="3"/>
      <c r="D79" s="3"/>
      <c r="E79" s="4"/>
      <c r="F79" s="3"/>
      <c r="G79" s="4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8.75" x14ac:dyDescent="0.25">
      <c r="A80" s="3"/>
      <c r="B80" s="3"/>
      <c r="C80" s="3"/>
      <c r="D80" s="3"/>
      <c r="E80" s="4"/>
      <c r="F80" s="3"/>
      <c r="G80" s="4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8.75" x14ac:dyDescent="0.25">
      <c r="A81" s="3"/>
      <c r="B81" s="3"/>
      <c r="C81" s="3"/>
      <c r="D81" s="3"/>
      <c r="E81" s="4"/>
      <c r="F81" s="3"/>
      <c r="G81" s="4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8.75" x14ac:dyDescent="0.25">
      <c r="A82" s="3"/>
      <c r="B82" s="3"/>
      <c r="C82" s="3"/>
      <c r="D82" s="3"/>
      <c r="E82" s="4"/>
      <c r="F82" s="3"/>
      <c r="G82" s="4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8.75" x14ac:dyDescent="0.25">
      <c r="A83" s="3"/>
      <c r="B83" s="3"/>
      <c r="C83" s="3"/>
      <c r="D83" s="3"/>
      <c r="E83" s="4"/>
      <c r="F83" s="3"/>
      <c r="G83" s="4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8.75" x14ac:dyDescent="0.25">
      <c r="A84" s="3"/>
      <c r="B84" s="3"/>
      <c r="C84" s="3"/>
      <c r="D84" s="3"/>
      <c r="E84" s="4"/>
      <c r="F84" s="3"/>
      <c r="G84" s="4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8.75" x14ac:dyDescent="0.25">
      <c r="A85" s="3"/>
      <c r="B85" s="3"/>
      <c r="C85" s="3"/>
      <c r="D85" s="3"/>
      <c r="E85" s="4"/>
      <c r="F85" s="3"/>
      <c r="G85" s="4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8.75" x14ac:dyDescent="0.25">
      <c r="A86" s="3"/>
      <c r="B86" s="3"/>
      <c r="C86" s="3"/>
      <c r="D86" s="3"/>
      <c r="E86" s="4"/>
      <c r="F86" s="3"/>
      <c r="G86" s="4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8.75" x14ac:dyDescent="0.25">
      <c r="A87" s="3"/>
      <c r="B87" s="3"/>
      <c r="C87" s="3"/>
      <c r="D87" s="3"/>
      <c r="E87" s="4"/>
      <c r="F87" s="3"/>
      <c r="G87" s="4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8.75" x14ac:dyDescent="0.25">
      <c r="A88" s="3"/>
      <c r="B88" s="3"/>
      <c r="C88" s="3"/>
      <c r="D88" s="3"/>
      <c r="E88" s="4"/>
      <c r="F88" s="3"/>
      <c r="G88" s="4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8.75" x14ac:dyDescent="0.25">
      <c r="A89" s="3"/>
      <c r="B89" s="3"/>
      <c r="C89" s="3"/>
      <c r="D89" s="3"/>
      <c r="E89" s="4"/>
      <c r="F89" s="3"/>
      <c r="G89" s="4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8.75" x14ac:dyDescent="0.25">
      <c r="A90" s="3"/>
      <c r="B90" s="3"/>
      <c r="C90" s="3"/>
      <c r="D90" s="3"/>
      <c r="E90" s="4"/>
      <c r="F90" s="3"/>
      <c r="G90" s="4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8.75" x14ac:dyDescent="0.25">
      <c r="A91" s="3"/>
      <c r="B91" s="3"/>
      <c r="C91" s="3"/>
      <c r="D91" s="3"/>
      <c r="E91" s="4"/>
      <c r="F91" s="3"/>
      <c r="G91" s="4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8.75" x14ac:dyDescent="0.25">
      <c r="A92" s="3"/>
      <c r="B92" s="3"/>
      <c r="C92" s="3"/>
      <c r="D92" s="3"/>
      <c r="E92" s="4"/>
      <c r="F92" s="3"/>
      <c r="G92" s="4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8.75" x14ac:dyDescent="0.25">
      <c r="A93" s="3"/>
      <c r="B93" s="3"/>
      <c r="C93" s="3"/>
      <c r="D93" s="3"/>
      <c r="E93" s="4"/>
      <c r="F93" s="3"/>
      <c r="G93" s="4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8.75" x14ac:dyDescent="0.25">
      <c r="A94" s="3"/>
      <c r="B94" s="3"/>
      <c r="C94" s="3"/>
      <c r="D94" s="3"/>
      <c r="E94" s="4"/>
      <c r="F94" s="3"/>
      <c r="G94" s="4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8.75" x14ac:dyDescent="0.25">
      <c r="A95" s="3"/>
      <c r="B95" s="3"/>
      <c r="C95" s="3"/>
      <c r="D95" s="3"/>
      <c r="E95" s="4"/>
      <c r="F95" s="3"/>
      <c r="G95" s="4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</sheetData>
  <mergeCells count="8">
    <mergeCell ref="A18:H18"/>
    <mergeCell ref="F4:H4"/>
    <mergeCell ref="F3:H3"/>
    <mergeCell ref="B7:D7"/>
    <mergeCell ref="B5:D5"/>
    <mergeCell ref="B6:F6"/>
    <mergeCell ref="A8:D8"/>
    <mergeCell ref="A9:D9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Весенняя,38 2021г</vt:lpstr>
      <vt:lpstr> ТР на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PotokW7</dc:creator>
  <cp:lastModifiedBy>Пользователь</cp:lastModifiedBy>
  <cp:lastPrinted>2022-03-03T09:28:27Z</cp:lastPrinted>
  <dcterms:created xsi:type="dcterms:W3CDTF">2021-04-01T12:47:02Z</dcterms:created>
  <dcterms:modified xsi:type="dcterms:W3CDTF">2022-03-03T09:28:31Z</dcterms:modified>
</cp:coreProperties>
</file>